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CURSO 2024-2025\PROFESORADO EXPERTO Y ESPECIALISTA CSM Y  ESAD\CONVOCATORIA OFERTA INTEGRADA FP 20250225\PUBLICACION BAREMO DEFINITIVO\CERTIFICADO PROFESIONAL PELUQUERÍA\"/>
    </mc:Choice>
  </mc:AlternateContent>
  <xr:revisionPtr revIDLastSave="0" documentId="8_{5AAB88FE-7B5F-4D39-BBA3-95DFD49973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initiva" sheetId="3" r:id="rId1"/>
    <sheet name="Plantilla para acta" sheetId="4" r:id="rId2"/>
    <sheet name="Original Comision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4" l="1"/>
  <c r="AB8" i="4"/>
  <c r="AC8" i="4" s="1"/>
  <c r="Z8" i="4"/>
  <c r="X8" i="4"/>
  <c r="T8" i="4"/>
  <c r="R8" i="4"/>
  <c r="U8" i="4" s="1"/>
  <c r="AE35" i="4"/>
  <c r="AB35" i="4"/>
  <c r="Z35" i="4"/>
  <c r="X35" i="4"/>
  <c r="T35" i="4"/>
  <c r="R35" i="4"/>
  <c r="U35" i="4" s="1"/>
  <c r="AE34" i="4"/>
  <c r="AB34" i="4"/>
  <c r="Z34" i="4"/>
  <c r="X34" i="4"/>
  <c r="T34" i="4"/>
  <c r="R34" i="4"/>
  <c r="U34" i="4" s="1"/>
  <c r="AE33" i="4"/>
  <c r="AB33" i="4"/>
  <c r="Z33" i="4"/>
  <c r="X33" i="4"/>
  <c r="T33" i="4"/>
  <c r="R33" i="4"/>
  <c r="AE32" i="4"/>
  <c r="AB32" i="4"/>
  <c r="Z32" i="4"/>
  <c r="X32" i="4"/>
  <c r="AC32" i="4" s="1"/>
  <c r="T32" i="4"/>
  <c r="R32" i="4"/>
  <c r="U32" i="4" s="1"/>
  <c r="AE31" i="4"/>
  <c r="AB31" i="4"/>
  <c r="Z31" i="4"/>
  <c r="X31" i="4"/>
  <c r="T31" i="4"/>
  <c r="R31" i="4"/>
  <c r="AE30" i="4"/>
  <c r="AB30" i="4"/>
  <c r="Z30" i="4"/>
  <c r="X30" i="4"/>
  <c r="AC30" i="4" s="1"/>
  <c r="T30" i="4"/>
  <c r="R30" i="4"/>
  <c r="U30" i="4" s="1"/>
  <c r="AE29" i="4"/>
  <c r="AB29" i="4"/>
  <c r="Z29" i="4"/>
  <c r="X29" i="4"/>
  <c r="T29" i="4"/>
  <c r="R29" i="4"/>
  <c r="AE28" i="4"/>
  <c r="AB28" i="4"/>
  <c r="Z28" i="4"/>
  <c r="X28" i="4"/>
  <c r="T28" i="4"/>
  <c r="R28" i="4"/>
  <c r="U28" i="4" s="1"/>
  <c r="AE27" i="4"/>
  <c r="AB27" i="4"/>
  <c r="Z27" i="4"/>
  <c r="X27" i="4"/>
  <c r="T27" i="4"/>
  <c r="R27" i="4"/>
  <c r="AE26" i="4"/>
  <c r="AB26" i="4"/>
  <c r="Z26" i="4"/>
  <c r="X26" i="4"/>
  <c r="T26" i="4"/>
  <c r="R26" i="4"/>
  <c r="U26" i="4" s="1"/>
  <c r="AE25" i="4"/>
  <c r="AB25" i="4"/>
  <c r="Z25" i="4"/>
  <c r="X25" i="4"/>
  <c r="T25" i="4"/>
  <c r="R25" i="4"/>
  <c r="AE24" i="4"/>
  <c r="AB24" i="4"/>
  <c r="Z24" i="4"/>
  <c r="X24" i="4"/>
  <c r="AC24" i="4" s="1"/>
  <c r="T24" i="4"/>
  <c r="R24" i="4"/>
  <c r="U24" i="4" s="1"/>
  <c r="AE23" i="4"/>
  <c r="AB23" i="4"/>
  <c r="Z23" i="4"/>
  <c r="X23" i="4"/>
  <c r="T23" i="4"/>
  <c r="R23" i="4"/>
  <c r="AE22" i="4"/>
  <c r="AB22" i="4"/>
  <c r="Z22" i="4"/>
  <c r="X22" i="4"/>
  <c r="AC22" i="4" s="1"/>
  <c r="T22" i="4"/>
  <c r="R22" i="4"/>
  <c r="AE21" i="4"/>
  <c r="AB21" i="4"/>
  <c r="Z21" i="4"/>
  <c r="X21" i="4"/>
  <c r="T21" i="4"/>
  <c r="R21" i="4"/>
  <c r="AE20" i="4"/>
  <c r="AB20" i="4"/>
  <c r="Z20" i="4"/>
  <c r="X20" i="4"/>
  <c r="AC20" i="4" s="1"/>
  <c r="T20" i="4"/>
  <c r="R20" i="4"/>
  <c r="AE19" i="4"/>
  <c r="AB19" i="4"/>
  <c r="Z19" i="4"/>
  <c r="X19" i="4"/>
  <c r="T19" i="4"/>
  <c r="R19" i="4"/>
  <c r="AE18" i="4"/>
  <c r="AB18" i="4"/>
  <c r="Z18" i="4"/>
  <c r="X18" i="4"/>
  <c r="AC18" i="4" s="1"/>
  <c r="T18" i="4"/>
  <c r="R18" i="4"/>
  <c r="U18" i="4" s="1"/>
  <c r="AE17" i="4"/>
  <c r="AB17" i="4"/>
  <c r="Z17" i="4"/>
  <c r="X17" i="4"/>
  <c r="T17" i="4"/>
  <c r="R17" i="4"/>
  <c r="AE16" i="4"/>
  <c r="AB16" i="4"/>
  <c r="Z16" i="4"/>
  <c r="X16" i="4"/>
  <c r="AC16" i="4" s="1"/>
  <c r="T16" i="4"/>
  <c r="R16" i="4"/>
  <c r="AE15" i="4"/>
  <c r="AB15" i="4"/>
  <c r="Z15" i="4"/>
  <c r="X15" i="4"/>
  <c r="T15" i="4"/>
  <c r="R15" i="4"/>
  <c r="AE14" i="4"/>
  <c r="AB14" i="4"/>
  <c r="Z14" i="4"/>
  <c r="X14" i="4"/>
  <c r="T14" i="4"/>
  <c r="R14" i="4"/>
  <c r="AE13" i="4"/>
  <c r="AB13" i="4"/>
  <c r="Z13" i="4"/>
  <c r="X13" i="4"/>
  <c r="T13" i="4"/>
  <c r="R13" i="4"/>
  <c r="AE12" i="4"/>
  <c r="AB12" i="4"/>
  <c r="Z12" i="4"/>
  <c r="X12" i="4"/>
  <c r="AC12" i="4" s="1"/>
  <c r="T12" i="4"/>
  <c r="R12" i="4"/>
  <c r="AE11" i="4"/>
  <c r="AB11" i="4"/>
  <c r="Z11" i="4"/>
  <c r="X11" i="4"/>
  <c r="T11" i="4"/>
  <c r="R11" i="4"/>
  <c r="AE10" i="4"/>
  <c r="AB10" i="4"/>
  <c r="Z10" i="4"/>
  <c r="X10" i="4"/>
  <c r="T10" i="4"/>
  <c r="R10" i="4"/>
  <c r="U10" i="4" s="1"/>
  <c r="AE9" i="4"/>
  <c r="AB9" i="4"/>
  <c r="Z9" i="4"/>
  <c r="X9" i="4"/>
  <c r="T9" i="4"/>
  <c r="R9" i="4"/>
  <c r="AE7" i="4"/>
  <c r="AB7" i="4"/>
  <c r="Z7" i="4"/>
  <c r="X7" i="4"/>
  <c r="T7" i="4"/>
  <c r="R7" i="4"/>
  <c r="AE6" i="4"/>
  <c r="Z6" i="4"/>
  <c r="X6" i="4"/>
  <c r="T6" i="4"/>
  <c r="R6" i="4"/>
  <c r="AE5" i="4"/>
  <c r="AB5" i="4"/>
  <c r="Z5" i="4"/>
  <c r="X5" i="4"/>
  <c r="T5" i="4"/>
  <c r="R5" i="4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G33" i="1" s="1"/>
  <c r="AD34" i="1"/>
  <c r="AD35" i="1"/>
  <c r="AB19" i="1"/>
  <c r="AB20" i="1"/>
  <c r="AB21" i="1"/>
  <c r="AB22" i="1"/>
  <c r="AG22" i="1" s="1"/>
  <c r="AB23" i="1"/>
  <c r="AB24" i="1"/>
  <c r="AB25" i="1"/>
  <c r="AB26" i="1"/>
  <c r="AG26" i="1" s="1"/>
  <c r="AB27" i="1"/>
  <c r="AB28" i="1"/>
  <c r="AB29" i="1"/>
  <c r="AB30" i="1"/>
  <c r="AG30" i="1" s="1"/>
  <c r="AB31" i="1"/>
  <c r="AB32" i="1"/>
  <c r="AB33" i="1"/>
  <c r="AB34" i="1"/>
  <c r="AG34" i="1" s="1"/>
  <c r="AB35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18" i="1"/>
  <c r="V34" i="1"/>
  <c r="V35" i="1"/>
  <c r="Y35" i="1"/>
  <c r="V31" i="1"/>
  <c r="V32" i="1"/>
  <c r="Y32" i="1" s="1"/>
  <c r="V33" i="1"/>
  <c r="V17" i="1"/>
  <c r="V18" i="1"/>
  <c r="Y18" i="1" s="1"/>
  <c r="V19" i="1"/>
  <c r="V20" i="1"/>
  <c r="Y20" i="1" s="1"/>
  <c r="V21" i="1"/>
  <c r="V22" i="1"/>
  <c r="Y22" i="1" s="1"/>
  <c r="V23" i="1"/>
  <c r="V24" i="1"/>
  <c r="Y24" i="1" s="1"/>
  <c r="V25" i="1"/>
  <c r="V26" i="1"/>
  <c r="Y26" i="1" s="1"/>
  <c r="V27" i="1"/>
  <c r="V28" i="1"/>
  <c r="Y28" i="1" s="1"/>
  <c r="V29" i="1"/>
  <c r="V30" i="1"/>
  <c r="Y30" i="1" s="1"/>
  <c r="AD18" i="1"/>
  <c r="AB18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F5" i="1"/>
  <c r="AF6" i="1"/>
  <c r="AF7" i="1"/>
  <c r="AF8" i="1"/>
  <c r="AF9" i="1"/>
  <c r="AF11" i="1"/>
  <c r="AF12" i="1"/>
  <c r="AF13" i="1"/>
  <c r="AF14" i="1"/>
  <c r="AF15" i="1"/>
  <c r="AF16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V5" i="1"/>
  <c r="V6" i="1"/>
  <c r="V7" i="1"/>
  <c r="V8" i="1"/>
  <c r="V9" i="1"/>
  <c r="V10" i="1"/>
  <c r="V11" i="1"/>
  <c r="V12" i="1"/>
  <c r="V13" i="1"/>
  <c r="V14" i="1"/>
  <c r="V15" i="1"/>
  <c r="V16" i="1"/>
  <c r="AF8" i="4" l="1"/>
  <c r="L8" i="4" s="1"/>
  <c r="AC11" i="4"/>
  <c r="AC13" i="4"/>
  <c r="AC15" i="4"/>
  <c r="U16" i="4"/>
  <c r="U22" i="4"/>
  <c r="AF22" i="4" s="1"/>
  <c r="L22" i="4" s="1"/>
  <c r="AC6" i="4"/>
  <c r="U9" i="4"/>
  <c r="U5" i="4"/>
  <c r="U11" i="4"/>
  <c r="AF11" i="4" s="1"/>
  <c r="L11" i="4" s="1"/>
  <c r="U13" i="4"/>
  <c r="U15" i="4"/>
  <c r="U19" i="4"/>
  <c r="AF19" i="4" s="1"/>
  <c r="L19" i="4" s="1"/>
  <c r="U21" i="4"/>
  <c r="U23" i="4"/>
  <c r="AF23" i="4" s="1"/>
  <c r="L23" i="4" s="1"/>
  <c r="AC35" i="4"/>
  <c r="AF35" i="4" s="1"/>
  <c r="L35" i="4" s="1"/>
  <c r="AF30" i="4"/>
  <c r="L30" i="4" s="1"/>
  <c r="AC5" i="4"/>
  <c r="AF5" i="4" s="1"/>
  <c r="L5" i="4" s="1"/>
  <c r="AC9" i="4"/>
  <c r="AC26" i="4"/>
  <c r="AF26" i="4" s="1"/>
  <c r="L26" i="4" s="1"/>
  <c r="AF32" i="4"/>
  <c r="L32" i="4" s="1"/>
  <c r="U17" i="4"/>
  <c r="AF17" i="4" s="1"/>
  <c r="L17" i="4" s="1"/>
  <c r="AC28" i="4"/>
  <c r="AF28" i="4" s="1"/>
  <c r="L28" i="4" s="1"/>
  <c r="AC34" i="4"/>
  <c r="AF34" i="4" s="1"/>
  <c r="L34" i="4" s="1"/>
  <c r="U6" i="4"/>
  <c r="AF6" i="4" s="1"/>
  <c r="L6" i="4" s="1"/>
  <c r="U7" i="4"/>
  <c r="AF7" i="4" s="1"/>
  <c r="L7" i="4" s="1"/>
  <c r="AC17" i="4"/>
  <c r="AC19" i="4"/>
  <c r="AC21" i="4"/>
  <c r="AF21" i="4" s="1"/>
  <c r="L21" i="4" s="1"/>
  <c r="U25" i="4"/>
  <c r="AF25" i="4" s="1"/>
  <c r="L25" i="4" s="1"/>
  <c r="U27" i="4"/>
  <c r="AF24" i="4"/>
  <c r="L24" i="4" s="1"/>
  <c r="U12" i="4"/>
  <c r="AF12" i="4" s="1"/>
  <c r="L12" i="4" s="1"/>
  <c r="U29" i="4"/>
  <c r="AC7" i="4"/>
  <c r="U14" i="4"/>
  <c r="AC23" i="4"/>
  <c r="AC25" i="4"/>
  <c r="AC27" i="4"/>
  <c r="U31" i="4"/>
  <c r="U33" i="4"/>
  <c r="AC10" i="4"/>
  <c r="AF10" i="4" s="1"/>
  <c r="L10" i="4" s="1"/>
  <c r="AF18" i="4"/>
  <c r="L18" i="4" s="1"/>
  <c r="AC14" i="4"/>
  <c r="U20" i="4"/>
  <c r="AF20" i="4" s="1"/>
  <c r="L20" i="4" s="1"/>
  <c r="AC29" i="4"/>
  <c r="AC31" i="4"/>
  <c r="AC33" i="4"/>
  <c r="AF16" i="4"/>
  <c r="L16" i="4" s="1"/>
  <c r="L26" i="1"/>
  <c r="L22" i="1"/>
  <c r="Y29" i="1"/>
  <c r="Y25" i="1"/>
  <c r="Y21" i="1"/>
  <c r="AG32" i="1"/>
  <c r="AG28" i="1"/>
  <c r="AJ28" i="1" s="1"/>
  <c r="L28" i="1" s="1"/>
  <c r="AG24" i="1"/>
  <c r="AJ24" i="1" s="1"/>
  <c r="L24" i="1" s="1"/>
  <c r="AG20" i="1"/>
  <c r="AJ20" i="1" s="1"/>
  <c r="L20" i="1" s="1"/>
  <c r="AG29" i="1"/>
  <c r="AG25" i="1"/>
  <c r="AG21" i="1"/>
  <c r="AJ30" i="1"/>
  <c r="L30" i="1" s="1"/>
  <c r="AJ26" i="1"/>
  <c r="AJ22" i="1"/>
  <c r="AJ32" i="1"/>
  <c r="L32" i="1" s="1"/>
  <c r="Y14" i="1"/>
  <c r="Y10" i="1"/>
  <c r="Y6" i="1"/>
  <c r="AJ6" i="1" s="1"/>
  <c r="AG18" i="1"/>
  <c r="AJ18" i="1" s="1"/>
  <c r="L18" i="1" s="1"/>
  <c r="AG35" i="1"/>
  <c r="AJ35" i="1" s="1"/>
  <c r="L35" i="1" s="1"/>
  <c r="AG31" i="1"/>
  <c r="AG27" i="1"/>
  <c r="AG23" i="1"/>
  <c r="AG19" i="1"/>
  <c r="Y34" i="1"/>
  <c r="Y13" i="1"/>
  <c r="Y9" i="1"/>
  <c r="Y27" i="1"/>
  <c r="Y23" i="1"/>
  <c r="Y19" i="1"/>
  <c r="Y31" i="1"/>
  <c r="Y33" i="1"/>
  <c r="L6" i="1"/>
  <c r="Y17" i="1"/>
  <c r="Y15" i="1"/>
  <c r="AJ15" i="1" s="1"/>
  <c r="Y11" i="1"/>
  <c r="Y7" i="1"/>
  <c r="Y16" i="1"/>
  <c r="Y12" i="1"/>
  <c r="AJ12" i="1" s="1"/>
  <c r="Y8" i="1"/>
  <c r="AG7" i="1"/>
  <c r="AG5" i="1"/>
  <c r="AG11" i="1"/>
  <c r="Y5" i="1"/>
  <c r="AJ5" i="1" s="1"/>
  <c r="AG10" i="1"/>
  <c r="AG6" i="1"/>
  <c r="AG14" i="1"/>
  <c r="AG9" i="1"/>
  <c r="AG13" i="1"/>
  <c r="AG12" i="1"/>
  <c r="AG8" i="1"/>
  <c r="AG17" i="1"/>
  <c r="AG16" i="1"/>
  <c r="AG15" i="1"/>
  <c r="AF13" i="4" l="1"/>
  <c r="L13" i="4" s="1"/>
  <c r="AF15" i="4"/>
  <c r="L15" i="4" s="1"/>
  <c r="AF9" i="4"/>
  <c r="L9" i="4" s="1"/>
  <c r="AF33" i="4"/>
  <c r="L33" i="4" s="1"/>
  <c r="AF27" i="4"/>
  <c r="L27" i="4" s="1"/>
  <c r="AF29" i="4"/>
  <c r="L29" i="4" s="1"/>
  <c r="AF31" i="4"/>
  <c r="L31" i="4" s="1"/>
  <c r="AF14" i="4"/>
  <c r="L14" i="4" s="1"/>
  <c r="L13" i="1"/>
  <c r="L10" i="1"/>
  <c r="AJ7" i="1"/>
  <c r="AJ27" i="1"/>
  <c r="L27" i="1" s="1"/>
  <c r="L9" i="1"/>
  <c r="AJ8" i="1"/>
  <c r="L8" i="1" s="1"/>
  <c r="AJ11" i="1"/>
  <c r="L11" i="1" s="1"/>
  <c r="AJ33" i="1"/>
  <c r="L33" i="1" s="1"/>
  <c r="AJ31" i="1"/>
  <c r="L31" i="1" s="1"/>
  <c r="AJ9" i="1"/>
  <c r="AJ21" i="1"/>
  <c r="L21" i="1" s="1"/>
  <c r="L19" i="1"/>
  <c r="AJ19" i="1"/>
  <c r="AJ13" i="1"/>
  <c r="AJ10" i="1"/>
  <c r="AJ25" i="1"/>
  <c r="L25" i="1" s="1"/>
  <c r="AJ16" i="1"/>
  <c r="AJ17" i="1"/>
  <c r="L17" i="1" s="1"/>
  <c r="AJ23" i="1"/>
  <c r="L23" i="1" s="1"/>
  <c r="AJ34" i="1"/>
  <c r="L34" i="1" s="1"/>
  <c r="AJ14" i="1"/>
  <c r="L14" i="1" s="1"/>
  <c r="AJ29" i="1"/>
  <c r="L29" i="1" s="1"/>
  <c r="L12" i="1"/>
  <c r="L15" i="1"/>
  <c r="L16" i="1"/>
  <c r="L7" i="1"/>
  <c r="L5" i="1"/>
</calcChain>
</file>

<file path=xl/sharedStrings.xml><?xml version="1.0" encoding="utf-8"?>
<sst xmlns="http://schemas.openxmlformats.org/spreadsheetml/2006/main" count="994" uniqueCount="285">
  <si>
    <t>RESULTADO</t>
  </si>
  <si>
    <t>REQUISITOS GENERTALES DE PARCIPACIÓN</t>
  </si>
  <si>
    <t>REQUISITOS ESPECÍFICOS
 DE PARTICIPACIÓN</t>
  </si>
  <si>
    <t>BAREMO</t>
  </si>
  <si>
    <t>DNI</t>
  </si>
  <si>
    <t>NOMBRE</t>
  </si>
  <si>
    <t>APELLIDO1</t>
  </si>
  <si>
    <t>APELLIDO2</t>
  </si>
  <si>
    <t>NACIONALIDAD</t>
  </si>
  <si>
    <t>FECHA DE
NACIMIENTO</t>
  </si>
  <si>
    <t>TELÉFONO</t>
  </si>
  <si>
    <t>EMAIL</t>
  </si>
  <si>
    <t>Admitido
Sí/No</t>
  </si>
  <si>
    <t>Baremo</t>
  </si>
  <si>
    <t>Motivo Exclusión</t>
  </si>
  <si>
    <t>Ser español
Sí/No</t>
  </si>
  <si>
    <t>Edad</t>
  </si>
  <si>
    <t>¿Está inabilitado por
 expediente disciplinario)?</t>
  </si>
  <si>
    <t>¿Ha sido condenado por delito sexual?</t>
  </si>
  <si>
    <t>¿Situación activo en el sector profesional?
Sí/No</t>
  </si>
  <si>
    <t>1.- Méritos Académicos (4 ptos)</t>
  </si>
  <si>
    <t>2.- Capacitación Docente 
(1,5 ptos)</t>
  </si>
  <si>
    <t>3.- Formación Recibida (4puntos)</t>
  </si>
  <si>
    <t>5.- Experiencia docente (5 puntos)</t>
  </si>
  <si>
    <t>TOTAL
 BAREMO</t>
  </si>
  <si>
    <t>Observaciones</t>
  </si>
  <si>
    <t>3.1 Cursos</t>
  </si>
  <si>
    <t>3.2 Certificaciones</t>
  </si>
  <si>
    <t>3. Total Formación Recibida (4 ptos)</t>
  </si>
  <si>
    <t>5.1 Educación/Empleo</t>
  </si>
  <si>
    <t>5 Total Experiencia docente (5 ptos)</t>
  </si>
  <si>
    <t>Meses</t>
  </si>
  <si>
    <t>Horas</t>
  </si>
  <si>
    <t>Puntos</t>
  </si>
  <si>
    <t>Nº</t>
  </si>
  <si>
    <t>Nº Ponencias</t>
  </si>
  <si>
    <t>5.3 Ponencias/Charlas/Conferencias</t>
  </si>
  <si>
    <t>6.- Experiencia Profesional
(30 ptos)</t>
  </si>
  <si>
    <t>6 Total Exp. Prof. (30 ptos)</t>
  </si>
  <si>
    <t>PAIS
RESIDENCIA</t>
  </si>
  <si>
    <t>4.- Conocimiento otras lenguas UE MCERL
 (2 Puntos)</t>
  </si>
  <si>
    <t>5.2 Otros ámbitos relacionados</t>
  </si>
  <si>
    <t>49310265J</t>
  </si>
  <si>
    <t>Fernando</t>
  </si>
  <si>
    <t>López</t>
  </si>
  <si>
    <t>Sánchez</t>
  </si>
  <si>
    <t>47064688H</t>
  </si>
  <si>
    <t>Rut</t>
  </si>
  <si>
    <t>Navarro</t>
  </si>
  <si>
    <t>Martínez</t>
  </si>
  <si>
    <t>74364439B</t>
  </si>
  <si>
    <t>ESTHER</t>
  </si>
  <si>
    <t>TORÁ</t>
  </si>
  <si>
    <t>JIMENEZ</t>
  </si>
  <si>
    <t>47069613K</t>
  </si>
  <si>
    <t>VÍCTOR</t>
  </si>
  <si>
    <t>MARTÍNEZ</t>
  </si>
  <si>
    <t>QUÍLEZ</t>
  </si>
  <si>
    <t>71221974J</t>
  </si>
  <si>
    <t>ESTEFANIA</t>
  </si>
  <si>
    <t>MARCHAN</t>
  </si>
  <si>
    <t>CRIADO</t>
  </si>
  <si>
    <t>47082183X</t>
  </si>
  <si>
    <t>IVAN</t>
  </si>
  <si>
    <t>HERNANDEZ</t>
  </si>
  <si>
    <t>SIMON</t>
  </si>
  <si>
    <t>09319040S</t>
  </si>
  <si>
    <t>Sonia</t>
  </si>
  <si>
    <t>Téllez</t>
  </si>
  <si>
    <t>Lobato</t>
  </si>
  <si>
    <t>49011944W</t>
  </si>
  <si>
    <t>GEMA</t>
  </si>
  <si>
    <t>SANDOVAL</t>
  </si>
  <si>
    <t>VILLA</t>
  </si>
  <si>
    <t>07567702N</t>
  </si>
  <si>
    <t>Matias francisco</t>
  </si>
  <si>
    <t>Sanchez</t>
  </si>
  <si>
    <t>salinas</t>
  </si>
  <si>
    <t>53633594D</t>
  </si>
  <si>
    <t>BORJA</t>
  </si>
  <si>
    <t>VIVES</t>
  </si>
  <si>
    <t>COLL</t>
  </si>
  <si>
    <t>06259277B</t>
  </si>
  <si>
    <t>Ana</t>
  </si>
  <si>
    <t>Casarrubios</t>
  </si>
  <si>
    <t>Escudero</t>
  </si>
  <si>
    <t>48156976J</t>
  </si>
  <si>
    <t>Lorena</t>
  </si>
  <si>
    <t>07559648P</t>
  </si>
  <si>
    <t>José Manuel</t>
  </si>
  <si>
    <t>Godoy</t>
  </si>
  <si>
    <t>Herrera</t>
  </si>
  <si>
    <t>06277985C</t>
  </si>
  <si>
    <t>Laura</t>
  </si>
  <si>
    <t>Cano</t>
  </si>
  <si>
    <t>Redondo</t>
  </si>
  <si>
    <t>45565412C</t>
  </si>
  <si>
    <t>MONICA</t>
  </si>
  <si>
    <t>TOMAS</t>
  </si>
  <si>
    <t>LOPEZ</t>
  </si>
  <si>
    <t>49905039F</t>
  </si>
  <si>
    <t>Ylsa</t>
  </si>
  <si>
    <t>Suárez Peña</t>
  </si>
  <si>
    <t>Peña</t>
  </si>
  <si>
    <t>74520480C</t>
  </si>
  <si>
    <t>PATRICIA</t>
  </si>
  <si>
    <t>MORENO</t>
  </si>
  <si>
    <t>SERRANO</t>
  </si>
  <si>
    <t>77578286E</t>
  </si>
  <si>
    <t>Encarnación</t>
  </si>
  <si>
    <t>Callado</t>
  </si>
  <si>
    <t>53149175Q</t>
  </si>
  <si>
    <t>ANDRÉS</t>
  </si>
  <si>
    <t>FLORES</t>
  </si>
  <si>
    <t>RUIZ</t>
  </si>
  <si>
    <t>53144857E</t>
  </si>
  <si>
    <t>María del Carmen</t>
  </si>
  <si>
    <t>Cuenca</t>
  </si>
  <si>
    <t>Valero</t>
  </si>
  <si>
    <t>03888721L</t>
  </si>
  <si>
    <t>Eva</t>
  </si>
  <si>
    <t>Moreno Cid</t>
  </si>
  <si>
    <t>47093665S</t>
  </si>
  <si>
    <t>Inmaculada</t>
  </si>
  <si>
    <t>González</t>
  </si>
  <si>
    <t>05919061B</t>
  </si>
  <si>
    <t>SARAI</t>
  </si>
  <si>
    <t>FERNANDEZ</t>
  </si>
  <si>
    <t>ZAMORA</t>
  </si>
  <si>
    <t>48472887L</t>
  </si>
  <si>
    <t>Gracia Inmaculada</t>
  </si>
  <si>
    <t>Giménez</t>
  </si>
  <si>
    <t>Cantero</t>
  </si>
  <si>
    <t>04616351K</t>
  </si>
  <si>
    <t>Nuria</t>
  </si>
  <si>
    <t>Ayllón</t>
  </si>
  <si>
    <t>Bachiller</t>
  </si>
  <si>
    <t>48354958B</t>
  </si>
  <si>
    <t>ANTONIO</t>
  </si>
  <si>
    <t>GARCIA</t>
  </si>
  <si>
    <t>BENAVENTE</t>
  </si>
  <si>
    <t>26223419S</t>
  </si>
  <si>
    <t>M NIEVES</t>
  </si>
  <si>
    <t>MENDOZA</t>
  </si>
  <si>
    <t>TORRES</t>
  </si>
  <si>
    <t>52755174M</t>
  </si>
  <si>
    <t>Paulino</t>
  </si>
  <si>
    <t>Ruiz</t>
  </si>
  <si>
    <t>García</t>
  </si>
  <si>
    <t>06263156A</t>
  </si>
  <si>
    <t>GLORIA</t>
  </si>
  <si>
    <t>ESCRIBANO</t>
  </si>
  <si>
    <t>CALONGE</t>
  </si>
  <si>
    <t>48492167W</t>
  </si>
  <si>
    <t>ana belen</t>
  </si>
  <si>
    <t>llamas</t>
  </si>
  <si>
    <t>TORTOSA</t>
  </si>
  <si>
    <t>47449265N</t>
  </si>
  <si>
    <t>jheynsson stevens</t>
  </si>
  <si>
    <t>arteaga</t>
  </si>
  <si>
    <t>ramirez</t>
  </si>
  <si>
    <t>ESPAÑA</t>
  </si>
  <si>
    <t>657558483</t>
  </si>
  <si>
    <t>fernandotladro87@icloud.com</t>
  </si>
  <si>
    <t>theroomab@gmail.com</t>
  </si>
  <si>
    <t>esther.irene2008@gmail.com</t>
  </si>
  <si>
    <t>victormq83@gmail.com</t>
  </si>
  <si>
    <t>estefaniamc33@gmail.com</t>
  </si>
  <si>
    <t>ivanhernandez84@live.com</t>
  </si>
  <si>
    <t>sonyatellezlobato@gmail.com</t>
  </si>
  <si>
    <t>gema.sandoval.villa@gmail.com</t>
  </si>
  <si>
    <t>LUIMASA@HOTMAIL.COM</t>
  </si>
  <si>
    <t>BBVIVESCOLL@GMAIL.COM</t>
  </si>
  <si>
    <t>mucha_ana@hotmail.com</t>
  </si>
  <si>
    <t>lorena_sanchez_s@hotmail.com</t>
  </si>
  <si>
    <t>godoypeluquerocaballeros@gmail.com</t>
  </si>
  <si>
    <t>lcared_042@hotmail.com</t>
  </si>
  <si>
    <t>monicatomaslopez@gmail.com</t>
  </si>
  <si>
    <t>ylsasuarezpena@gmail.com</t>
  </si>
  <si>
    <t>patriciamserran@gmail.com</t>
  </si>
  <si>
    <t>Callado989@gmail.com</t>
  </si>
  <si>
    <t>andresfloresr89@gmail.com</t>
  </si>
  <si>
    <t>mari.cuencavalero@gmail.com</t>
  </si>
  <si>
    <t>laly501@hotmail.com</t>
  </si>
  <si>
    <t>Inmagonzalezfernadez89@gmail.con</t>
  </si>
  <si>
    <t>saray.fz80@gmail.com</t>
  </si>
  <si>
    <t>graciagimenez88@gmail.com</t>
  </si>
  <si>
    <t>nuri_a.b@hotmail.com</t>
  </si>
  <si>
    <t>antonio_bena@hotmail.com</t>
  </si>
  <si>
    <t>mendozatorresnieves0@gmaill.com</t>
  </si>
  <si>
    <t>paulietor@gmail.com</t>
  </si>
  <si>
    <t>gloriaescribanocalonge@gmail.com</t>
  </si>
  <si>
    <t>anabelen.llamas@murciaeduca.es</t>
  </si>
  <si>
    <t>jason_77_33@hotmail.com</t>
  </si>
  <si>
    <t>MF0351_2</t>
  </si>
  <si>
    <t>SI</t>
  </si>
  <si>
    <t>NO</t>
  </si>
  <si>
    <t>SOLO  CV</t>
  </si>
  <si>
    <t>SOLO CARTA DE RECOMENDACIÓN EMPRESA PRIVADA</t>
  </si>
  <si>
    <t>CARPETA VACÍA</t>
  </si>
  <si>
    <t>Base tercera 2a) No acredita condición de experto</t>
  </si>
  <si>
    <t>VIDA LABORAL PERO NO ACREDITA VINCULACIÓN CON EL MÓDULO</t>
  </si>
  <si>
    <t>IDIOMA B2 ITALIAN, VIDA LABORAL Y CERTIFICADO DE EMPRESA.</t>
  </si>
  <si>
    <t>Base tercera 2a) No acredita que se encuentra en activo o situación asimilable</t>
  </si>
  <si>
    <t>NO ACREDITA SI ESTÁ EN ACTIVO O SIMILAR</t>
  </si>
  <si>
    <t>Base tercera 2a) No acredita que se encuentra en activo o situación asimilable, que acredite su condición de experto</t>
  </si>
  <si>
    <t>PELUQUERA EN EL 2066</t>
  </si>
  <si>
    <t>EXPEDICIÓN TÍTULO</t>
  </si>
  <si>
    <t>BAJO AUTÓNOMO 2018</t>
  </si>
  <si>
    <t>AUTÓNOMO PERO NO ACREDITA EN QUÉ ACTIVIDAD</t>
  </si>
  <si>
    <t>NO PRESENTA VIDA LABORAL CERTIFACDO AUTÓNOMO SEPT 2024</t>
  </si>
  <si>
    <t>NO PRESENTA VIDA LABORAL</t>
  </si>
  <si>
    <t>NO VIDA LABORAL</t>
  </si>
  <si>
    <t>VIDA LABORAL HASTA 2024</t>
  </si>
  <si>
    <t>MF0352_2: CORTE DE CABELLO Y TÉCNICAS COMPLEMENTARIAS</t>
  </si>
  <si>
    <t>MF0352_2: Corte de cabello y técnicas complementarias</t>
  </si>
  <si>
    <t>Hernández</t>
  </si>
  <si>
    <t>Simón</t>
  </si>
  <si>
    <t>Vives</t>
  </si>
  <si>
    <t>Borja</t>
  </si>
  <si>
    <t>Ivan</t>
  </si>
  <si>
    <t>Coll</t>
  </si>
  <si>
    <t>Antonio</t>
  </si>
  <si>
    <t>Benavente</t>
  </si>
  <si>
    <t>Sarai</t>
  </si>
  <si>
    <t>Fernandez</t>
  </si>
  <si>
    <t>Zamora</t>
  </si>
  <si>
    <t xml:space="preserve">Victor </t>
  </si>
  <si>
    <t>Quilez</t>
  </si>
  <si>
    <t>Cloria</t>
  </si>
  <si>
    <t>Gema</t>
  </si>
  <si>
    <t>Escribano</t>
  </si>
  <si>
    <t>Calonge</t>
  </si>
  <si>
    <t>Sandoval</t>
  </si>
  <si>
    <t>Villa</t>
  </si>
  <si>
    <t>Ana Belén</t>
  </si>
  <si>
    <t>Llamas</t>
  </si>
  <si>
    <t>Tortosa</t>
  </si>
  <si>
    <t>Mónica</t>
  </si>
  <si>
    <t>Tomás</t>
  </si>
  <si>
    <t>M Nieves</t>
  </si>
  <si>
    <t>Mendoza</t>
  </si>
  <si>
    <t>Torres</t>
  </si>
  <si>
    <t>Esther</t>
  </si>
  <si>
    <t>Torá</t>
  </si>
  <si>
    <t>Jiménez</t>
  </si>
  <si>
    <t>Estefania</t>
  </si>
  <si>
    <t>Marchan</t>
  </si>
  <si>
    <t>Criado</t>
  </si>
  <si>
    <t>Patricia</t>
  </si>
  <si>
    <t>Moreno</t>
  </si>
  <si>
    <t>Serrano</t>
  </si>
  <si>
    <t xml:space="preserve">Andrés </t>
  </si>
  <si>
    <t>Flores</t>
  </si>
  <si>
    <t>6 Total Experiencia. Profesional (30 ptos)</t>
  </si>
  <si>
    <t>MF0351_2: 
CORTE DE CABELLO Y TÉCNICAS COMPLEMENTARIAS</t>
  </si>
  <si>
    <t>Base tercera 2a) No acredita condición de experto del sector productivo y es profesor de esta Consejereía de Eduación.</t>
  </si>
  <si>
    <t>ASPIRANTES EXCLUIDAS</t>
  </si>
  <si>
    <t>**3549***</t>
  </si>
  <si>
    <t>**9190***</t>
  </si>
  <si>
    <t>**4616***</t>
  </si>
  <si>
    <t>**3190***</t>
  </si>
  <si>
    <t>**2592***</t>
  </si>
  <si>
    <t>**0696***</t>
  </si>
  <si>
    <t>**2779***</t>
  </si>
  <si>
    <t>**0119***</t>
  </si>
  <si>
    <t>**2631***</t>
  </si>
  <si>
    <t>**5677***</t>
  </si>
  <si>
    <t>**4921***</t>
  </si>
  <si>
    <t>**5596***</t>
  </si>
  <si>
    <t>**5654***</t>
  </si>
  <si>
    <t>**2234***</t>
  </si>
  <si>
    <t>**3102***</t>
  </si>
  <si>
    <t>^^0646***</t>
  </si>
  <si>
    <t>**3644***</t>
  </si>
  <si>
    <t>**2219***</t>
  </si>
  <si>
    <t>**9050***</t>
  </si>
  <si>
    <t>**5204***</t>
  </si>
  <si>
    <t>**578***</t>
  </si>
  <si>
    <t>**1491***</t>
  </si>
  <si>
    <t>**1448***</t>
  </si>
  <si>
    <t>**8887***</t>
  </si>
  <si>
    <t>**0936***</t>
  </si>
  <si>
    <t>**7551***</t>
  </si>
  <si>
    <t>**4492***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</si>
</sst>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;@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0"/>
      <name val="Calibri"/>
      <family val="2"/>
    </font>
    <font>
      <b/>
      <sz val="16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0" fillId="2" borderId="0" xfId="0" applyFill="1"/>
    <xf numFmtId="0" fontId="2" fillId="5" borderId="5" xfId="0" applyFont="1" applyFill="1" applyBorder="1" applyAlignment="1">
      <alignment horizontal="center" vertical="center" wrapText="1"/>
    </xf>
    <xf numFmtId="49" fontId="3" fillId="11" borderId="14" xfId="0" applyNumberFormat="1" applyFont="1" applyFill="1" applyBorder="1" applyAlignment="1">
      <alignment horizontal="center" vertical="center"/>
    </xf>
    <xf numFmtId="49" fontId="3" fillId="11" borderId="15" xfId="0" applyNumberFormat="1" applyFont="1" applyFill="1" applyBorder="1" applyAlignment="1">
      <alignment horizontal="center" vertical="center"/>
    </xf>
    <xf numFmtId="49" fontId="3" fillId="11" borderId="16" xfId="0" applyNumberFormat="1" applyFont="1" applyFill="1" applyBorder="1" applyAlignment="1">
      <alignment horizontal="center" vertical="center"/>
    </xf>
    <xf numFmtId="49" fontId="3" fillId="11" borderId="5" xfId="0" applyNumberFormat="1" applyFont="1" applyFill="1" applyBorder="1" applyAlignment="1">
      <alignment horizontal="center" vertical="center"/>
    </xf>
    <xf numFmtId="49" fontId="3" fillId="11" borderId="10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3" fillId="8" borderId="5" xfId="0" applyNumberFormat="1" applyFont="1" applyFill="1" applyBorder="1" applyAlignment="1">
      <alignment horizontal="center" vertical="center"/>
    </xf>
    <xf numFmtId="49" fontId="3" fillId="8" borderId="10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49" fontId="3" fillId="8" borderId="11" xfId="0" applyNumberFormat="1" applyFont="1" applyFill="1" applyBorder="1" applyAlignment="1">
      <alignment horizontal="center" vertical="center"/>
    </xf>
    <xf numFmtId="49" fontId="3" fillId="8" borderId="5" xfId="0" applyNumberFormat="1" applyFont="1" applyFill="1" applyBorder="1" applyAlignment="1">
      <alignment horizontal="center" vertical="center" wrapText="1"/>
    </xf>
    <xf numFmtId="0" fontId="0" fillId="12" borderId="7" xfId="0" applyFill="1" applyBorder="1"/>
    <xf numFmtId="0" fontId="0" fillId="12" borderId="0" xfId="0" applyFill="1"/>
    <xf numFmtId="0" fontId="0" fillId="12" borderId="7" xfId="0" applyFill="1" applyBorder="1" applyAlignment="1" applyProtection="1">
      <alignment horizontal="center"/>
      <protection locked="0"/>
    </xf>
    <xf numFmtId="164" fontId="0" fillId="12" borderId="7" xfId="0" applyNumberFormat="1" applyFill="1" applyBorder="1" applyProtection="1">
      <protection locked="0"/>
    </xf>
    <xf numFmtId="0" fontId="5" fillId="12" borderId="17" xfId="0" applyFont="1" applyFill="1" applyBorder="1" applyAlignment="1">
      <alignment horizontal="center" vertical="center"/>
    </xf>
    <xf numFmtId="0" fontId="0" fillId="12" borderId="7" xfId="0" applyFill="1" applyBorder="1" applyAlignment="1">
      <alignment horizontal="center"/>
    </xf>
    <xf numFmtId="0" fontId="0" fillId="0" borderId="7" xfId="0" applyBorder="1"/>
    <xf numFmtId="0" fontId="6" fillId="3" borderId="3" xfId="0" applyFont="1" applyFill="1" applyBorder="1" applyAlignment="1">
      <alignment horizontal="center" vertical="center"/>
    </xf>
    <xf numFmtId="0" fontId="0" fillId="12" borderId="9" xfId="0" applyFill="1" applyBorder="1" applyAlignment="1">
      <alignment horizontal="center"/>
    </xf>
    <xf numFmtId="2" fontId="0" fillId="12" borderId="5" xfId="0" applyNumberFormat="1" applyFill="1" applyBorder="1" applyAlignment="1">
      <alignment horizontal="center"/>
    </xf>
    <xf numFmtId="2" fontId="9" fillId="12" borderId="22" xfId="0" applyNumberFormat="1" applyFont="1" applyFill="1" applyBorder="1" applyAlignment="1">
      <alignment horizontal="center"/>
    </xf>
    <xf numFmtId="0" fontId="0" fillId="12" borderId="23" xfId="0" applyFill="1" applyBorder="1" applyAlignment="1" applyProtection="1">
      <alignment horizontal="left"/>
      <protection locked="0"/>
    </xf>
    <xf numFmtId="0" fontId="0" fillId="12" borderId="24" xfId="0" applyFill="1" applyBorder="1" applyAlignment="1" applyProtection="1">
      <alignment horizontal="center"/>
      <protection locked="0"/>
    </xf>
    <xf numFmtId="0" fontId="0" fillId="12" borderId="8" xfId="0" applyFill="1" applyBorder="1" applyAlignment="1" applyProtection="1">
      <alignment horizontal="center"/>
      <protection locked="0"/>
    </xf>
    <xf numFmtId="164" fontId="0" fillId="12" borderId="8" xfId="0" applyNumberFormat="1" applyFill="1" applyBorder="1" applyProtection="1">
      <protection locked="0"/>
    </xf>
    <xf numFmtId="0" fontId="0" fillId="12" borderId="15" xfId="0" applyFill="1" applyBorder="1" applyProtection="1">
      <protection locked="0"/>
    </xf>
    <xf numFmtId="0" fontId="0" fillId="12" borderId="23" xfId="0" applyFill="1" applyBorder="1" applyAlignment="1" applyProtection="1">
      <alignment horizontal="center"/>
      <protection locked="0"/>
    </xf>
    <xf numFmtId="0" fontId="0" fillId="12" borderId="14" xfId="0" applyFill="1" applyBorder="1" applyAlignment="1" applyProtection="1">
      <alignment horizontal="center"/>
      <protection locked="0"/>
    </xf>
    <xf numFmtId="0" fontId="0" fillId="12" borderId="14" xfId="0" applyFill="1" applyBorder="1" applyProtection="1">
      <protection locked="0"/>
    </xf>
    <xf numFmtId="0" fontId="0" fillId="12" borderId="15" xfId="0" applyFill="1" applyBorder="1"/>
    <xf numFmtId="0" fontId="0" fillId="12" borderId="16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16" xfId="0" applyFill="1" applyBorder="1"/>
    <xf numFmtId="0" fontId="0" fillId="12" borderId="23" xfId="0" applyFill="1" applyBorder="1" applyProtection="1">
      <protection locked="0"/>
    </xf>
    <xf numFmtId="0" fontId="5" fillId="12" borderId="24" xfId="0" applyFont="1" applyFill="1" applyBorder="1" applyAlignment="1">
      <alignment horizontal="center" vertical="center"/>
    </xf>
    <xf numFmtId="0" fontId="5" fillId="12" borderId="25" xfId="0" applyFont="1" applyFill="1" applyBorder="1" applyAlignment="1">
      <alignment horizontal="center" vertical="center"/>
    </xf>
    <xf numFmtId="2" fontId="0" fillId="12" borderId="7" xfId="0" applyNumberFormat="1" applyFill="1" applyBorder="1" applyAlignment="1">
      <alignment horizontal="center"/>
    </xf>
    <xf numFmtId="2" fontId="9" fillId="12" borderId="7" xfId="0" applyNumberFormat="1" applyFont="1" applyFill="1" applyBorder="1" applyAlignment="1">
      <alignment horizontal="center"/>
    </xf>
    <xf numFmtId="0" fontId="0" fillId="12" borderId="7" xfId="0" applyFill="1" applyBorder="1" applyAlignment="1" applyProtection="1">
      <alignment horizontal="left"/>
      <protection locked="0"/>
    </xf>
    <xf numFmtId="0" fontId="0" fillId="12" borderId="7" xfId="0" applyFill="1" applyBorder="1" applyProtection="1">
      <protection locked="0"/>
    </xf>
    <xf numFmtId="0" fontId="5" fillId="12" borderId="7" xfId="0" applyFont="1" applyFill="1" applyBorder="1" applyAlignment="1">
      <alignment horizontal="center" vertical="center"/>
    </xf>
    <xf numFmtId="2" fontId="7" fillId="12" borderId="7" xfId="0" applyNumberFormat="1" applyFont="1" applyFill="1" applyBorder="1" applyAlignment="1">
      <alignment horizontal="center"/>
    </xf>
    <xf numFmtId="0" fontId="0" fillId="12" borderId="7" xfId="1" applyFon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12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2" borderId="7" xfId="0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12" borderId="7" xfId="0" applyFill="1" applyBorder="1" applyAlignment="1" applyProtection="1">
      <alignment horizontal="left" vertical="top" wrapText="1"/>
      <protection locked="0"/>
    </xf>
    <xf numFmtId="49" fontId="3" fillId="4" borderId="11" xfId="0" applyNumberFormat="1" applyFont="1" applyFill="1" applyBorder="1" applyAlignment="1">
      <alignment vertical="top" wrapText="1"/>
    </xf>
    <xf numFmtId="49" fontId="3" fillId="11" borderId="1" xfId="0" applyNumberFormat="1" applyFont="1" applyFill="1" applyBorder="1" applyAlignment="1">
      <alignment horizontal="center" vertical="top"/>
    </xf>
    <xf numFmtId="49" fontId="3" fillId="11" borderId="14" xfId="0" applyNumberFormat="1" applyFont="1" applyFill="1" applyBorder="1" applyAlignment="1">
      <alignment horizontal="center" vertical="top"/>
    </xf>
    <xf numFmtId="49" fontId="3" fillId="11" borderId="15" xfId="0" applyNumberFormat="1" applyFont="1" applyFill="1" applyBorder="1" applyAlignment="1">
      <alignment horizontal="center" vertical="top"/>
    </xf>
    <xf numFmtId="49" fontId="3" fillId="11" borderId="16" xfId="0" applyNumberFormat="1" applyFont="1" applyFill="1" applyBorder="1" applyAlignment="1">
      <alignment horizontal="center" vertical="top"/>
    </xf>
    <xf numFmtId="49" fontId="3" fillId="11" borderId="27" xfId="0" applyNumberFormat="1" applyFont="1" applyFill="1" applyBorder="1" applyAlignment="1">
      <alignment horizontal="center" vertical="top"/>
    </xf>
    <xf numFmtId="49" fontId="3" fillId="11" borderId="11" xfId="0" applyNumberFormat="1" applyFont="1" applyFill="1" applyBorder="1" applyAlignment="1">
      <alignment horizontal="center" vertical="top"/>
    </xf>
    <xf numFmtId="0" fontId="0" fillId="12" borderId="28" xfId="0" applyFill="1" applyBorder="1"/>
    <xf numFmtId="0" fontId="0" fillId="12" borderId="29" xfId="0" applyFill="1" applyBorder="1"/>
    <xf numFmtId="0" fontId="5" fillId="12" borderId="1" xfId="0" applyFont="1" applyFill="1" applyBorder="1" applyAlignment="1">
      <alignment horizontal="center" vertical="center"/>
    </xf>
    <xf numFmtId="0" fontId="0" fillId="0" borderId="30" xfId="0" applyBorder="1"/>
    <xf numFmtId="0" fontId="0" fillId="12" borderId="30" xfId="0" applyFill="1" applyBorder="1"/>
    <xf numFmtId="0" fontId="0" fillId="0" borderId="32" xfId="0" applyBorder="1"/>
    <xf numFmtId="0" fontId="0" fillId="0" borderId="33" xfId="0" applyBorder="1"/>
    <xf numFmtId="0" fontId="0" fillId="12" borderId="33" xfId="0" applyFill="1" applyBorder="1"/>
    <xf numFmtId="0" fontId="0" fillId="12" borderId="33" xfId="0" applyFill="1" applyBorder="1" applyAlignment="1">
      <alignment horizontal="center"/>
    </xf>
    <xf numFmtId="2" fontId="0" fillId="12" borderId="33" xfId="0" applyNumberFormat="1" applyFill="1" applyBorder="1" applyAlignment="1">
      <alignment horizontal="center"/>
    </xf>
    <xf numFmtId="2" fontId="9" fillId="12" borderId="33" xfId="0" applyNumberFormat="1" applyFont="1" applyFill="1" applyBorder="1" applyAlignment="1">
      <alignment horizontal="center"/>
    </xf>
    <xf numFmtId="0" fontId="0" fillId="0" borderId="33" xfId="0" applyBorder="1" applyAlignment="1">
      <alignment horizontal="left" vertical="top" wrapText="1"/>
    </xf>
    <xf numFmtId="0" fontId="0" fillId="0" borderId="33" xfId="0" applyBorder="1" applyAlignment="1">
      <alignment horizontal="center"/>
    </xf>
    <xf numFmtId="0" fontId="0" fillId="12" borderId="33" xfId="0" applyFill="1" applyBorder="1" applyAlignment="1">
      <alignment horizontal="center" vertical="center"/>
    </xf>
    <xf numFmtId="49" fontId="3" fillId="4" borderId="36" xfId="0" applyNumberFormat="1" applyFont="1" applyFill="1" applyBorder="1" applyAlignment="1">
      <alignment vertical="top"/>
    </xf>
    <xf numFmtId="49" fontId="3" fillId="4" borderId="37" xfId="0" applyNumberFormat="1" applyFont="1" applyFill="1" applyBorder="1" applyAlignment="1">
      <alignment vertical="top"/>
    </xf>
    <xf numFmtId="49" fontId="3" fillId="4" borderId="37" xfId="0" applyNumberFormat="1" applyFont="1" applyFill="1" applyBorder="1" applyAlignment="1">
      <alignment vertical="top" wrapText="1"/>
    </xf>
    <xf numFmtId="0" fontId="0" fillId="12" borderId="33" xfId="0" applyFill="1" applyBorder="1" applyAlignment="1" applyProtection="1">
      <alignment horizontal="center"/>
      <protection locked="0"/>
    </xf>
    <xf numFmtId="0" fontId="5" fillId="12" borderId="39" xfId="0" applyFont="1" applyFill="1" applyBorder="1" applyAlignment="1">
      <alignment horizontal="center" vertical="center"/>
    </xf>
    <xf numFmtId="0" fontId="5" fillId="12" borderId="34" xfId="0" applyFont="1" applyFill="1" applyBorder="1" applyAlignment="1">
      <alignment horizontal="center" vertical="center"/>
    </xf>
    <xf numFmtId="0" fontId="0" fillId="12" borderId="29" xfId="0" applyFill="1" applyBorder="1" applyAlignment="1">
      <alignment horizontal="center"/>
    </xf>
    <xf numFmtId="2" fontId="9" fillId="12" borderId="29" xfId="0" applyNumberFormat="1" applyFont="1" applyFill="1" applyBorder="1" applyAlignment="1">
      <alignment horizontal="center"/>
    </xf>
    <xf numFmtId="0" fontId="0" fillId="12" borderId="29" xfId="0" applyFill="1" applyBorder="1" applyAlignment="1" applyProtection="1">
      <alignment horizontal="center"/>
      <protection locked="0"/>
    </xf>
    <xf numFmtId="0" fontId="0" fillId="12" borderId="29" xfId="0" applyFill="1" applyBorder="1" applyAlignment="1">
      <alignment horizontal="center" vertical="center"/>
    </xf>
    <xf numFmtId="0" fontId="0" fillId="12" borderId="40" xfId="0" applyFill="1" applyBorder="1" applyAlignment="1">
      <alignment horizontal="center"/>
    </xf>
    <xf numFmtId="0" fontId="0" fillId="12" borderId="31" xfId="0" applyFill="1" applyBorder="1" applyAlignment="1">
      <alignment horizontal="center"/>
    </xf>
    <xf numFmtId="0" fontId="0" fillId="12" borderId="35" xfId="0" applyFill="1" applyBorder="1" applyAlignment="1">
      <alignment horizontal="center"/>
    </xf>
    <xf numFmtId="0" fontId="0" fillId="12" borderId="7" xfId="0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2" borderId="19" xfId="0" applyFont="1" applyFill="1" applyBorder="1" applyAlignment="1">
      <alignment horizontal="left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3" fillId="4" borderId="20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21" xfId="0" applyFont="1" applyFill="1" applyBorder="1" applyAlignment="1">
      <alignment horizontal="center" vertical="center" wrapText="1"/>
    </xf>
    <xf numFmtId="49" fontId="3" fillId="11" borderId="12" xfId="0" applyNumberFormat="1" applyFont="1" applyFill="1" applyBorder="1" applyAlignment="1">
      <alignment horizontal="center" vertical="center"/>
    </xf>
    <xf numFmtId="49" fontId="3" fillId="11" borderId="13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49" fontId="3" fillId="9" borderId="5" xfId="0" applyNumberFormat="1" applyFont="1" applyFill="1" applyBorder="1" applyAlignment="1">
      <alignment horizontal="center" vertical="center" wrapText="1"/>
    </xf>
    <xf numFmtId="49" fontId="3" fillId="9" borderId="10" xfId="0" applyNumberFormat="1" applyFont="1" applyFill="1" applyBorder="1" applyAlignment="1">
      <alignment horizontal="center" vertical="center" wrapText="1"/>
    </xf>
    <xf numFmtId="49" fontId="3" fillId="9" borderId="20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49" fontId="3" fillId="11" borderId="12" xfId="0" applyNumberFormat="1" applyFont="1" applyFill="1" applyBorder="1" applyAlignment="1">
      <alignment horizontal="center" vertical="top"/>
    </xf>
    <xf numFmtId="49" fontId="3" fillId="11" borderId="26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 wrapText="1"/>
    </xf>
    <xf numFmtId="49" fontId="3" fillId="4" borderId="36" xfId="0" applyNumberFormat="1" applyFont="1" applyFill="1" applyBorder="1" applyAlignment="1">
      <alignment horizontal="center" vertical="top"/>
    </xf>
    <xf numFmtId="49" fontId="3" fillId="4" borderId="3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 wrapText="1"/>
    </xf>
    <xf numFmtId="49" fontId="3" fillId="4" borderId="38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49" fontId="3" fillId="4" borderId="8" xfId="0" applyNumberFormat="1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 wrapText="1"/>
    </xf>
    <xf numFmtId="49" fontId="3" fillId="11" borderId="13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4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FC069-46CC-4F89-B830-1ADE7CEB8528}">
  <dimension ref="A1:N31"/>
  <sheetViews>
    <sheetView tabSelected="1" workbookViewId="0">
      <selection activeCell="O12" sqref="O12"/>
    </sheetView>
  </sheetViews>
  <sheetFormatPr baseColWidth="10" defaultRowHeight="15" x14ac:dyDescent="0.25"/>
  <cols>
    <col min="3" max="3" width="14.7109375" customWidth="1"/>
    <col min="4" max="4" width="16.7109375" customWidth="1"/>
    <col min="5" max="5" width="24.5703125" style="1" customWidth="1"/>
    <col min="6" max="6" width="11.42578125" style="10"/>
    <col min="8" max="8" width="41" customWidth="1"/>
    <col min="9" max="9" width="0.85546875" customWidth="1"/>
    <col min="10" max="10" width="11.42578125" hidden="1" customWidth="1"/>
    <col min="11" max="11" width="16.5703125" hidden="1" customWidth="1"/>
    <col min="12" max="12" width="15.140625" hidden="1" customWidth="1"/>
    <col min="13" max="13" width="20.7109375" customWidth="1"/>
    <col min="14" max="14" width="25.42578125" customWidth="1"/>
  </cols>
  <sheetData>
    <row r="1" spans="1:14" ht="44.25" customHeight="1" thickBot="1" x14ac:dyDescent="0.3">
      <c r="E1" s="1" t="s">
        <v>257</v>
      </c>
      <c r="F1" s="110" t="s">
        <v>0</v>
      </c>
      <c r="G1" s="111"/>
      <c r="H1" s="111" t="s">
        <v>1</v>
      </c>
      <c r="I1" s="111"/>
      <c r="J1" s="111"/>
      <c r="K1" s="111"/>
      <c r="L1" s="112"/>
      <c r="M1" s="2" t="s">
        <v>2</v>
      </c>
    </row>
    <row r="2" spans="1:14" ht="26.25" customHeight="1" x14ac:dyDescent="0.25">
      <c r="A2" s="115" t="s">
        <v>4</v>
      </c>
      <c r="B2" s="115" t="s">
        <v>5</v>
      </c>
      <c r="C2" s="115" t="s">
        <v>6</v>
      </c>
      <c r="D2" s="115" t="s">
        <v>7</v>
      </c>
      <c r="E2" s="95" t="s">
        <v>215</v>
      </c>
      <c r="F2" s="17" t="s">
        <v>12</v>
      </c>
      <c r="G2" s="13"/>
      <c r="H2" s="15" t="s">
        <v>14</v>
      </c>
      <c r="I2" s="98" t="s">
        <v>15</v>
      </c>
      <c r="J2" s="98" t="s">
        <v>16</v>
      </c>
      <c r="K2" s="101" t="s">
        <v>17</v>
      </c>
      <c r="L2" s="98" t="s">
        <v>18</v>
      </c>
      <c r="M2" s="119" t="s">
        <v>19</v>
      </c>
      <c r="N2" s="10"/>
    </row>
    <row r="3" spans="1:14" ht="14.45" customHeight="1" x14ac:dyDescent="0.25">
      <c r="A3" s="116"/>
      <c r="B3" s="116"/>
      <c r="C3" s="116"/>
      <c r="D3" s="116"/>
      <c r="E3" s="96"/>
      <c r="F3" s="14"/>
      <c r="G3" s="14"/>
      <c r="H3" s="16"/>
      <c r="I3" s="99"/>
      <c r="J3" s="99"/>
      <c r="K3" s="102"/>
      <c r="L3" s="99"/>
      <c r="M3" s="120"/>
      <c r="N3" s="10"/>
    </row>
    <row r="4" spans="1:14" ht="15.75" thickBot="1" x14ac:dyDescent="0.3">
      <c r="A4" s="116"/>
      <c r="B4" s="116"/>
      <c r="C4" s="116"/>
      <c r="D4" s="116"/>
      <c r="E4" s="97"/>
      <c r="F4" s="14"/>
      <c r="G4" s="14"/>
      <c r="H4" s="16"/>
      <c r="I4" s="100"/>
      <c r="J4" s="100"/>
      <c r="K4" s="103"/>
      <c r="L4" s="100"/>
      <c r="M4" s="121"/>
      <c r="N4" s="10"/>
    </row>
    <row r="5" spans="1:14" s="19" customFormat="1" ht="18.75" customHeight="1" x14ac:dyDescent="0.3">
      <c r="A5" s="18" t="s">
        <v>258</v>
      </c>
      <c r="B5" s="18" t="s">
        <v>138</v>
      </c>
      <c r="C5" s="18" t="s">
        <v>139</v>
      </c>
      <c r="D5" s="18" t="s">
        <v>140</v>
      </c>
      <c r="E5" s="23" t="s">
        <v>194</v>
      </c>
      <c r="F5" s="46" t="s">
        <v>196</v>
      </c>
      <c r="G5" s="47"/>
      <c r="H5" s="18" t="s">
        <v>200</v>
      </c>
      <c r="I5" s="18"/>
      <c r="J5" s="18"/>
      <c r="K5" s="18"/>
      <c r="L5" s="18"/>
      <c r="M5" s="23" t="s">
        <v>196</v>
      </c>
    </row>
    <row r="6" spans="1:14" s="19" customFormat="1" ht="17.45" customHeight="1" x14ac:dyDescent="0.3">
      <c r="A6" s="24" t="s">
        <v>259</v>
      </c>
      <c r="B6" s="24" t="s">
        <v>126</v>
      </c>
      <c r="C6" s="24" t="s">
        <v>127</v>
      </c>
      <c r="D6" s="24" t="s">
        <v>128</v>
      </c>
      <c r="E6" s="23" t="s">
        <v>194</v>
      </c>
      <c r="F6" s="46" t="s">
        <v>196</v>
      </c>
      <c r="G6" s="47"/>
      <c r="H6" s="24" t="s">
        <v>203</v>
      </c>
      <c r="I6" s="24"/>
      <c r="J6" s="24"/>
      <c r="K6" s="24"/>
      <c r="L6" s="24"/>
      <c r="M6" s="53" t="s">
        <v>196</v>
      </c>
    </row>
    <row r="7" spans="1:14" s="19" customFormat="1" ht="17.45" customHeight="1" x14ac:dyDescent="0.3">
      <c r="A7" s="24" t="s">
        <v>260</v>
      </c>
      <c r="B7" s="24" t="s">
        <v>134</v>
      </c>
      <c r="C7" s="24" t="s">
        <v>135</v>
      </c>
      <c r="D7" s="24" t="s">
        <v>136</v>
      </c>
      <c r="E7" s="23" t="s">
        <v>194</v>
      </c>
      <c r="F7" s="46" t="s">
        <v>196</v>
      </c>
      <c r="G7" s="47"/>
      <c r="H7" s="24" t="s">
        <v>203</v>
      </c>
      <c r="I7" s="24"/>
      <c r="J7" s="24"/>
      <c r="K7" s="24"/>
      <c r="L7" s="24"/>
      <c r="M7" s="53" t="s">
        <v>196</v>
      </c>
    </row>
    <row r="8" spans="1:14" s="19" customFormat="1" ht="17.45" customHeight="1" x14ac:dyDescent="0.3">
      <c r="A8" s="24" t="s">
        <v>261</v>
      </c>
      <c r="B8" s="24" t="s">
        <v>67</v>
      </c>
      <c r="C8" s="24" t="s">
        <v>68</v>
      </c>
      <c r="D8" s="24" t="s">
        <v>69</v>
      </c>
      <c r="E8" s="23" t="s">
        <v>194</v>
      </c>
      <c r="F8" s="46" t="s">
        <v>196</v>
      </c>
      <c r="G8" s="47"/>
      <c r="H8" s="48" t="s">
        <v>203</v>
      </c>
      <c r="I8" s="20"/>
      <c r="J8" s="20"/>
      <c r="K8" s="21"/>
      <c r="L8" s="49"/>
      <c r="M8" s="20" t="s">
        <v>196</v>
      </c>
    </row>
    <row r="9" spans="1:14" s="19" customFormat="1" ht="17.45" customHeight="1" x14ac:dyDescent="0.3">
      <c r="A9" s="24" t="s">
        <v>262</v>
      </c>
      <c r="B9" s="24" t="s">
        <v>83</v>
      </c>
      <c r="C9" s="24" t="s">
        <v>84</v>
      </c>
      <c r="D9" s="24" t="s">
        <v>85</v>
      </c>
      <c r="E9" s="23" t="s">
        <v>194</v>
      </c>
      <c r="F9" s="46" t="s">
        <v>196</v>
      </c>
      <c r="G9" s="47"/>
      <c r="H9" s="48" t="s">
        <v>200</v>
      </c>
      <c r="I9" s="20"/>
      <c r="J9" s="20"/>
      <c r="K9" s="21"/>
      <c r="L9" s="49"/>
      <c r="M9" s="20" t="s">
        <v>195</v>
      </c>
    </row>
    <row r="10" spans="1:14" s="19" customFormat="1" ht="17.45" customHeight="1" x14ac:dyDescent="0.3">
      <c r="A10" s="24" t="s">
        <v>263</v>
      </c>
      <c r="B10" s="24" t="s">
        <v>55</v>
      </c>
      <c r="C10" s="24" t="s">
        <v>56</v>
      </c>
      <c r="D10" s="24" t="s">
        <v>57</v>
      </c>
      <c r="E10" s="23" t="s">
        <v>194</v>
      </c>
      <c r="F10" s="46" t="s">
        <v>196</v>
      </c>
      <c r="G10" s="47"/>
      <c r="H10" s="48" t="s">
        <v>200</v>
      </c>
      <c r="I10" s="20"/>
      <c r="J10" s="20"/>
      <c r="K10" s="21"/>
      <c r="L10" s="49"/>
      <c r="M10" s="20" t="s">
        <v>195</v>
      </c>
    </row>
    <row r="11" spans="1:14" s="19" customFormat="1" ht="17.45" customHeight="1" x14ac:dyDescent="0.3">
      <c r="A11" s="24" t="s">
        <v>264</v>
      </c>
      <c r="B11" s="24" t="s">
        <v>93</v>
      </c>
      <c r="C11" s="24" t="s">
        <v>94</v>
      </c>
      <c r="D11" s="24" t="s">
        <v>95</v>
      </c>
      <c r="E11" s="23" t="s">
        <v>194</v>
      </c>
      <c r="F11" s="46" t="s">
        <v>196</v>
      </c>
      <c r="G11" s="47"/>
      <c r="H11" s="24" t="s">
        <v>200</v>
      </c>
      <c r="I11" s="24"/>
      <c r="J11" s="24"/>
      <c r="K11" s="24"/>
      <c r="L11" s="24"/>
      <c r="M11" s="20" t="s">
        <v>195</v>
      </c>
      <c r="N11"/>
    </row>
    <row r="12" spans="1:14" s="19" customFormat="1" ht="17.45" customHeight="1" x14ac:dyDescent="0.3">
      <c r="A12" s="24" t="s">
        <v>266</v>
      </c>
      <c r="B12" s="24" t="s">
        <v>150</v>
      </c>
      <c r="C12" s="24" t="s">
        <v>151</v>
      </c>
      <c r="D12" s="24" t="s">
        <v>152</v>
      </c>
      <c r="E12" s="23" t="s">
        <v>194</v>
      </c>
      <c r="F12" s="46" t="s">
        <v>196</v>
      </c>
      <c r="G12" s="47"/>
      <c r="H12" s="24" t="s">
        <v>203</v>
      </c>
      <c r="I12" s="24"/>
      <c r="J12" s="24"/>
      <c r="K12" s="24"/>
      <c r="L12" s="24"/>
      <c r="M12" s="53" t="s">
        <v>195</v>
      </c>
    </row>
    <row r="13" spans="1:14" s="19" customFormat="1" ht="17.45" customHeight="1" x14ac:dyDescent="0.3">
      <c r="A13" s="24" t="s">
        <v>265</v>
      </c>
      <c r="B13" s="24" t="s">
        <v>71</v>
      </c>
      <c r="C13" s="24" t="s">
        <v>72</v>
      </c>
      <c r="D13" s="24" t="s">
        <v>73</v>
      </c>
      <c r="E13" s="23" t="s">
        <v>194</v>
      </c>
      <c r="F13" s="46" t="s">
        <v>196</v>
      </c>
      <c r="G13" s="47"/>
      <c r="H13" s="48" t="s">
        <v>205</v>
      </c>
      <c r="I13" s="20"/>
      <c r="J13" s="20"/>
      <c r="K13" s="21"/>
      <c r="L13" s="49"/>
      <c r="M13" s="20" t="s">
        <v>196</v>
      </c>
    </row>
    <row r="14" spans="1:14" ht="18.75" x14ac:dyDescent="0.3">
      <c r="A14" s="24" t="s">
        <v>267</v>
      </c>
      <c r="B14" s="24" t="s">
        <v>75</v>
      </c>
      <c r="C14" s="24" t="s">
        <v>76</v>
      </c>
      <c r="D14" s="24" t="s">
        <v>77</v>
      </c>
      <c r="E14" s="23" t="s">
        <v>194</v>
      </c>
      <c r="F14" s="46" t="s">
        <v>196</v>
      </c>
      <c r="G14" s="47"/>
      <c r="H14" s="48" t="s">
        <v>203</v>
      </c>
      <c r="I14" s="20"/>
      <c r="J14" s="20"/>
      <c r="K14" s="21"/>
      <c r="L14" s="49"/>
      <c r="M14" s="20" t="s">
        <v>196</v>
      </c>
      <c r="N14" s="19"/>
    </row>
    <row r="15" spans="1:14" ht="18.75" x14ac:dyDescent="0.3">
      <c r="A15" s="24" t="s">
        <v>268</v>
      </c>
      <c r="B15" s="24" t="s">
        <v>154</v>
      </c>
      <c r="C15" s="24" t="s">
        <v>155</v>
      </c>
      <c r="D15" s="24" t="s">
        <v>156</v>
      </c>
      <c r="E15" s="23" t="s">
        <v>194</v>
      </c>
      <c r="F15" s="46" t="s">
        <v>196</v>
      </c>
      <c r="G15" s="47"/>
      <c r="H15" s="24" t="s">
        <v>203</v>
      </c>
      <c r="I15" s="24"/>
      <c r="J15" s="24"/>
      <c r="K15" s="24"/>
      <c r="L15" s="24"/>
      <c r="M15" s="53" t="s">
        <v>195</v>
      </c>
      <c r="N15" s="19"/>
    </row>
    <row r="16" spans="1:14" ht="18.75" x14ac:dyDescent="0.3">
      <c r="A16" s="24" t="s">
        <v>269</v>
      </c>
      <c r="B16" s="24" t="s">
        <v>89</v>
      </c>
      <c r="C16" s="24" t="s">
        <v>90</v>
      </c>
      <c r="D16" s="24" t="s">
        <v>91</v>
      </c>
      <c r="E16" s="23" t="s">
        <v>194</v>
      </c>
      <c r="F16" s="46" t="s">
        <v>196</v>
      </c>
      <c r="G16" s="47"/>
      <c r="H16" s="18" t="s">
        <v>203</v>
      </c>
      <c r="I16" s="18"/>
      <c r="J16" s="18"/>
      <c r="K16" s="18"/>
      <c r="L16" s="18"/>
      <c r="M16" s="20" t="s">
        <v>196</v>
      </c>
      <c r="N16" s="19"/>
    </row>
    <row r="17" spans="1:14" ht="18.75" x14ac:dyDescent="0.3">
      <c r="A17" s="24" t="s">
        <v>270</v>
      </c>
      <c r="B17" s="24" t="s">
        <v>97</v>
      </c>
      <c r="C17" s="24" t="s">
        <v>98</v>
      </c>
      <c r="D17" s="24" t="s">
        <v>99</v>
      </c>
      <c r="E17" s="23" t="s">
        <v>194</v>
      </c>
      <c r="F17" s="46" t="s">
        <v>196</v>
      </c>
      <c r="G17" s="47"/>
      <c r="H17" s="24" t="s">
        <v>203</v>
      </c>
      <c r="I17" s="24"/>
      <c r="J17" s="24"/>
      <c r="K17" s="24"/>
      <c r="L17" s="24"/>
      <c r="M17" s="20" t="s">
        <v>196</v>
      </c>
    </row>
    <row r="18" spans="1:14" ht="18.75" x14ac:dyDescent="0.3">
      <c r="A18" s="24" t="s">
        <v>271</v>
      </c>
      <c r="B18" s="24" t="s">
        <v>142</v>
      </c>
      <c r="C18" s="24" t="s">
        <v>143</v>
      </c>
      <c r="D18" s="24" t="s">
        <v>144</v>
      </c>
      <c r="E18" s="23" t="s">
        <v>194</v>
      </c>
      <c r="F18" s="46" t="s">
        <v>196</v>
      </c>
      <c r="G18" s="47"/>
      <c r="H18" s="24" t="s">
        <v>203</v>
      </c>
      <c r="I18" s="24"/>
      <c r="J18" s="24"/>
      <c r="K18" s="24"/>
      <c r="L18" s="24"/>
      <c r="M18" s="53" t="s">
        <v>196</v>
      </c>
      <c r="N18" s="19"/>
    </row>
    <row r="19" spans="1:14" ht="18.75" x14ac:dyDescent="0.3">
      <c r="A19" s="24" t="s">
        <v>272</v>
      </c>
      <c r="B19" s="24" t="s">
        <v>43</v>
      </c>
      <c r="C19" s="24" t="s">
        <v>44</v>
      </c>
      <c r="D19" s="24" t="s">
        <v>45</v>
      </c>
      <c r="E19" s="23" t="s">
        <v>194</v>
      </c>
      <c r="F19" s="46" t="s">
        <v>196</v>
      </c>
      <c r="G19" s="47"/>
      <c r="H19" s="48" t="s">
        <v>200</v>
      </c>
      <c r="I19" s="20"/>
      <c r="J19" s="20"/>
      <c r="K19" s="21"/>
      <c r="L19" s="49"/>
      <c r="M19" s="20" t="s">
        <v>196</v>
      </c>
      <c r="N19" s="19"/>
    </row>
    <row r="20" spans="1:14" ht="18.75" x14ac:dyDescent="0.3">
      <c r="A20" s="24" t="s">
        <v>273</v>
      </c>
      <c r="B20" s="24" t="s">
        <v>47</v>
      </c>
      <c r="C20" s="24" t="s">
        <v>48</v>
      </c>
      <c r="D20" s="24" t="s">
        <v>49</v>
      </c>
      <c r="E20" s="23" t="s">
        <v>194</v>
      </c>
      <c r="F20" s="46" t="s">
        <v>196</v>
      </c>
      <c r="G20" s="47"/>
      <c r="H20" s="48" t="s">
        <v>200</v>
      </c>
      <c r="I20" s="20"/>
      <c r="J20" s="20"/>
      <c r="K20" s="21"/>
      <c r="L20" s="49"/>
      <c r="M20" s="20" t="s">
        <v>196</v>
      </c>
      <c r="N20" s="19"/>
    </row>
    <row r="21" spans="1:14" ht="18.75" x14ac:dyDescent="0.3">
      <c r="A21" s="24" t="s">
        <v>274</v>
      </c>
      <c r="B21" s="24" t="s">
        <v>51</v>
      </c>
      <c r="C21" s="24" t="s">
        <v>52</v>
      </c>
      <c r="D21" s="24" t="s">
        <v>53</v>
      </c>
      <c r="E21" s="23" t="s">
        <v>194</v>
      </c>
      <c r="F21" s="46" t="s">
        <v>196</v>
      </c>
      <c r="G21" s="47"/>
      <c r="H21" s="48" t="s">
        <v>200</v>
      </c>
      <c r="I21" s="20"/>
      <c r="J21" s="20"/>
      <c r="K21" s="21"/>
      <c r="L21" s="49"/>
      <c r="M21" s="20" t="s">
        <v>196</v>
      </c>
      <c r="N21" s="19"/>
    </row>
    <row r="22" spans="1:14" ht="18.75" x14ac:dyDescent="0.3">
      <c r="A22" s="24" t="s">
        <v>275</v>
      </c>
      <c r="B22" s="24" t="s">
        <v>59</v>
      </c>
      <c r="C22" s="24" t="s">
        <v>60</v>
      </c>
      <c r="D22" s="24" t="s">
        <v>61</v>
      </c>
      <c r="E22" s="23" t="s">
        <v>194</v>
      </c>
      <c r="F22" s="51" t="s">
        <v>196</v>
      </c>
      <c r="G22" s="47"/>
      <c r="H22" s="48" t="s">
        <v>200</v>
      </c>
      <c r="I22" s="20"/>
      <c r="J22" s="20"/>
      <c r="K22" s="21"/>
      <c r="L22" s="49"/>
      <c r="M22" s="20" t="s">
        <v>196</v>
      </c>
      <c r="N22" s="19"/>
    </row>
    <row r="23" spans="1:14" ht="18.75" x14ac:dyDescent="0.3">
      <c r="A23" s="24" t="s">
        <v>276</v>
      </c>
      <c r="B23" s="24" t="s">
        <v>101</v>
      </c>
      <c r="C23" s="24" t="s">
        <v>102</v>
      </c>
      <c r="D23" s="24" t="s">
        <v>103</v>
      </c>
      <c r="E23" s="23" t="s">
        <v>194</v>
      </c>
      <c r="F23" s="46" t="s">
        <v>196</v>
      </c>
      <c r="G23" s="47"/>
      <c r="H23" s="24" t="s">
        <v>203</v>
      </c>
      <c r="I23" s="24"/>
      <c r="J23" s="24"/>
      <c r="K23" s="24"/>
      <c r="L23" s="24"/>
      <c r="M23" s="20" t="s">
        <v>196</v>
      </c>
      <c r="N23" s="19"/>
    </row>
    <row r="24" spans="1:14" s="19" customFormat="1" ht="18.75" x14ac:dyDescent="0.3">
      <c r="A24" s="24" t="s">
        <v>277</v>
      </c>
      <c r="B24" s="24" t="s">
        <v>105</v>
      </c>
      <c r="C24" s="24" t="s">
        <v>106</v>
      </c>
      <c r="D24" s="24" t="s">
        <v>107</v>
      </c>
      <c r="E24" s="23" t="s">
        <v>194</v>
      </c>
      <c r="F24" s="46" t="s">
        <v>196</v>
      </c>
      <c r="G24" s="47"/>
      <c r="H24" s="24" t="s">
        <v>203</v>
      </c>
      <c r="I24" s="24"/>
      <c r="J24" s="24"/>
      <c r="K24" s="24"/>
      <c r="L24" s="24"/>
      <c r="M24" s="20" t="s">
        <v>196</v>
      </c>
    </row>
    <row r="25" spans="1:14" ht="18.75" x14ac:dyDescent="0.3">
      <c r="A25" s="24" t="s">
        <v>278</v>
      </c>
      <c r="B25" s="24" t="s">
        <v>109</v>
      </c>
      <c r="C25" s="24" t="s">
        <v>110</v>
      </c>
      <c r="D25" s="24" t="s">
        <v>49</v>
      </c>
      <c r="E25" s="23" t="s">
        <v>194</v>
      </c>
      <c r="F25" s="46" t="s">
        <v>196</v>
      </c>
      <c r="G25" s="47"/>
      <c r="H25" s="24" t="s">
        <v>203</v>
      </c>
      <c r="I25" s="24"/>
      <c r="J25" s="24"/>
      <c r="K25" s="24"/>
      <c r="L25" s="24"/>
      <c r="M25" s="20" t="s">
        <v>196</v>
      </c>
      <c r="N25" s="19"/>
    </row>
    <row r="26" spans="1:14" s="19" customFormat="1" ht="18.75" x14ac:dyDescent="0.3">
      <c r="A26" s="24" t="s">
        <v>279</v>
      </c>
      <c r="B26" s="24" t="s">
        <v>112</v>
      </c>
      <c r="C26" s="24" t="s">
        <v>113</v>
      </c>
      <c r="D26" s="24" t="s">
        <v>114</v>
      </c>
      <c r="E26" s="23" t="s">
        <v>194</v>
      </c>
      <c r="F26" s="46" t="s">
        <v>196</v>
      </c>
      <c r="G26" s="47"/>
      <c r="H26" s="24" t="s">
        <v>203</v>
      </c>
      <c r="I26" s="24"/>
      <c r="J26" s="24"/>
      <c r="K26" s="24"/>
      <c r="L26" s="24"/>
      <c r="M26" s="20" t="s">
        <v>196</v>
      </c>
    </row>
    <row r="27" spans="1:14" ht="18.75" x14ac:dyDescent="0.3">
      <c r="A27" s="24" t="s">
        <v>280</v>
      </c>
      <c r="B27" s="24" t="s">
        <v>116</v>
      </c>
      <c r="C27" s="24" t="s">
        <v>117</v>
      </c>
      <c r="D27" s="24" t="s">
        <v>118</v>
      </c>
      <c r="E27" s="23" t="s">
        <v>194</v>
      </c>
      <c r="F27" s="46" t="s">
        <v>196</v>
      </c>
      <c r="G27" s="47"/>
      <c r="H27" s="24" t="s">
        <v>203</v>
      </c>
      <c r="I27" s="24"/>
      <c r="J27" s="24"/>
      <c r="K27" s="24"/>
      <c r="L27" s="24"/>
      <c r="M27" s="20" t="s">
        <v>196</v>
      </c>
      <c r="N27" s="19"/>
    </row>
    <row r="28" spans="1:14" ht="18.75" x14ac:dyDescent="0.3">
      <c r="A28" s="24" t="s">
        <v>281</v>
      </c>
      <c r="B28" s="24" t="s">
        <v>120</v>
      </c>
      <c r="C28" s="24" t="s">
        <v>121</v>
      </c>
      <c r="D28" s="24" t="s">
        <v>95</v>
      </c>
      <c r="E28" s="23" t="s">
        <v>194</v>
      </c>
      <c r="F28" s="46" t="s">
        <v>196</v>
      </c>
      <c r="G28" s="47"/>
      <c r="H28" s="24" t="s">
        <v>203</v>
      </c>
      <c r="I28" s="24"/>
      <c r="J28" s="24"/>
      <c r="K28" s="24"/>
      <c r="L28" s="24"/>
      <c r="M28" s="20" t="s">
        <v>196</v>
      </c>
      <c r="N28" s="19"/>
    </row>
    <row r="29" spans="1:14" ht="18.75" x14ac:dyDescent="0.3">
      <c r="A29" s="24" t="s">
        <v>282</v>
      </c>
      <c r="B29" s="24" t="s">
        <v>123</v>
      </c>
      <c r="C29" s="24" t="s">
        <v>124</v>
      </c>
      <c r="D29" s="24"/>
      <c r="E29" s="23" t="s">
        <v>194</v>
      </c>
      <c r="F29" s="46" t="s">
        <v>196</v>
      </c>
      <c r="G29" s="47"/>
      <c r="H29" s="24" t="s">
        <v>203</v>
      </c>
      <c r="I29" s="24"/>
      <c r="J29" s="24"/>
      <c r="K29" s="24"/>
      <c r="L29" s="24"/>
      <c r="M29" s="20" t="s">
        <v>196</v>
      </c>
      <c r="N29" s="19"/>
    </row>
    <row r="30" spans="1:14" ht="18.75" x14ac:dyDescent="0.3">
      <c r="A30" s="24" t="s">
        <v>283</v>
      </c>
      <c r="B30" s="24" t="s">
        <v>146</v>
      </c>
      <c r="C30" s="24" t="s">
        <v>147</v>
      </c>
      <c r="D30" s="24" t="s">
        <v>148</v>
      </c>
      <c r="E30" s="23" t="s">
        <v>194</v>
      </c>
      <c r="F30" s="46" t="s">
        <v>196</v>
      </c>
      <c r="G30" s="47"/>
      <c r="H30" s="24" t="s">
        <v>200</v>
      </c>
      <c r="I30" s="24"/>
      <c r="J30" s="24"/>
      <c r="K30" s="24"/>
      <c r="L30" s="24"/>
      <c r="M30" s="23" t="s">
        <v>196</v>
      </c>
      <c r="N30" s="19"/>
    </row>
    <row r="31" spans="1:14" ht="18.75" x14ac:dyDescent="0.3">
      <c r="A31" s="24" t="s">
        <v>284</v>
      </c>
      <c r="B31" s="24" t="s">
        <v>158</v>
      </c>
      <c r="C31" s="24" t="s">
        <v>159</v>
      </c>
      <c r="D31" s="24" t="s">
        <v>160</v>
      </c>
      <c r="E31" s="23" t="s">
        <v>194</v>
      </c>
      <c r="F31" s="46" t="s">
        <v>196</v>
      </c>
      <c r="G31" s="47"/>
      <c r="H31" s="24" t="s">
        <v>203</v>
      </c>
      <c r="I31" s="24"/>
      <c r="J31" s="24"/>
      <c r="K31" s="24"/>
      <c r="L31" s="24"/>
      <c r="M31" s="53" t="s">
        <v>196</v>
      </c>
      <c r="N31" s="19"/>
    </row>
  </sheetData>
  <mergeCells count="12">
    <mergeCell ref="F1:G1"/>
    <mergeCell ref="H1:L1"/>
    <mergeCell ref="A2:A4"/>
    <mergeCell ref="B2:B4"/>
    <mergeCell ref="C2:C4"/>
    <mergeCell ref="D2:D4"/>
    <mergeCell ref="L2:L4"/>
    <mergeCell ref="M2:M4"/>
    <mergeCell ref="E2:E4"/>
    <mergeCell ref="I2:I4"/>
    <mergeCell ref="J2:J4"/>
    <mergeCell ref="K2:K4"/>
  </mergeCells>
  <conditionalFormatting sqref="A5">
    <cfRule type="duplicateValues" dxfId="41" priority="10"/>
  </conditionalFormatting>
  <conditionalFormatting sqref="A6">
    <cfRule type="duplicateValues" dxfId="40" priority="9"/>
  </conditionalFormatting>
  <conditionalFormatting sqref="A7">
    <cfRule type="duplicateValues" dxfId="39" priority="8"/>
  </conditionalFormatting>
  <conditionalFormatting sqref="A8">
    <cfRule type="duplicateValues" dxfId="38" priority="7"/>
  </conditionalFormatting>
  <conditionalFormatting sqref="A9">
    <cfRule type="duplicateValues" dxfId="37" priority="6"/>
  </conditionalFormatting>
  <conditionalFormatting sqref="A10">
    <cfRule type="duplicateValues" dxfId="36" priority="5"/>
  </conditionalFormatting>
  <conditionalFormatting sqref="A11">
    <cfRule type="duplicateValues" dxfId="35" priority="4"/>
  </conditionalFormatting>
  <conditionalFormatting sqref="A12">
    <cfRule type="duplicateValues" dxfId="34" priority="3"/>
  </conditionalFormatting>
  <conditionalFormatting sqref="A13">
    <cfRule type="duplicateValues" dxfId="33" priority="2"/>
  </conditionalFormatting>
  <conditionalFormatting sqref="G5:G31">
    <cfRule type="cellIs" dxfId="32" priority="15" operator="greaterThan">
      <formula>35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D7B46-0444-4B0E-AAE7-0417783BF5B8}">
  <dimension ref="A1:AG69"/>
  <sheetViews>
    <sheetView workbookViewId="0">
      <selection activeCell="M8" sqref="M8"/>
    </sheetView>
  </sheetViews>
  <sheetFormatPr baseColWidth="10" defaultRowHeight="15" x14ac:dyDescent="0.25"/>
  <cols>
    <col min="3" max="3" width="14.7109375" customWidth="1"/>
    <col min="4" max="4" width="16.7109375" customWidth="1"/>
    <col min="5" max="5" width="16.7109375" hidden="1" customWidth="1"/>
    <col min="6" max="6" width="20.7109375" hidden="1" customWidth="1"/>
    <col min="7" max="7" width="15.42578125" hidden="1" customWidth="1"/>
    <col min="8" max="8" width="20" hidden="1" customWidth="1"/>
    <col min="9" max="9" width="30.28515625" hidden="1" customWidth="1"/>
    <col min="10" max="10" width="24.5703125" style="1" hidden="1" customWidth="1"/>
    <col min="11" max="11" width="0" style="10" hidden="1" customWidth="1"/>
    <col min="12" max="12" width="0" hidden="1" customWidth="1"/>
    <col min="13" max="13" width="41" customWidth="1"/>
    <col min="14" max="14" width="20.7109375" hidden="1" customWidth="1"/>
    <col min="15" max="15" width="11.42578125" style="10"/>
    <col min="16" max="16" width="17.42578125" style="10" customWidth="1"/>
    <col min="17" max="17" width="0" style="10" hidden="1" customWidth="1"/>
    <col min="18" max="20" width="0" hidden="1" customWidth="1"/>
    <col min="21" max="21" width="16.85546875" customWidth="1"/>
    <col min="22" max="22" width="23.28515625" style="56" customWidth="1"/>
    <col min="23" max="25" width="0" hidden="1" customWidth="1"/>
    <col min="26" max="26" width="20.85546875" style="10" hidden="1" customWidth="1"/>
    <col min="27" max="27" width="16.85546875" style="10" hidden="1" customWidth="1"/>
    <col min="28" max="28" width="21.85546875" style="10" hidden="1" customWidth="1"/>
    <col min="29" max="29" width="17.85546875" style="56" customWidth="1"/>
    <col min="30" max="30" width="0" hidden="1" customWidth="1"/>
    <col min="31" max="31" width="12.85546875" customWidth="1"/>
    <col min="32" max="32" width="13.28515625" bestFit="1" customWidth="1"/>
    <col min="33" max="33" width="25.42578125" customWidth="1"/>
  </cols>
  <sheetData>
    <row r="1" spans="1:33" ht="44.25" customHeight="1" thickBot="1" x14ac:dyDescent="0.3">
      <c r="A1" s="139" t="s">
        <v>255</v>
      </c>
      <c r="B1" s="140"/>
      <c r="C1" s="140"/>
      <c r="D1" s="141"/>
      <c r="K1" s="110" t="s">
        <v>0</v>
      </c>
      <c r="L1" s="111"/>
      <c r="M1" s="25" t="s">
        <v>1</v>
      </c>
      <c r="N1" s="2" t="s">
        <v>2</v>
      </c>
      <c r="O1" s="136" t="s">
        <v>3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8"/>
    </row>
    <row r="2" spans="1:33" ht="26.25" customHeight="1" thickBot="1" x14ac:dyDescent="0.3">
      <c r="A2" s="116" t="s">
        <v>4</v>
      </c>
      <c r="B2" s="116" t="s">
        <v>5</v>
      </c>
      <c r="C2" s="116" t="s">
        <v>6</v>
      </c>
      <c r="D2" s="116" t="s">
        <v>7</v>
      </c>
      <c r="E2" s="117" t="s">
        <v>8</v>
      </c>
      <c r="F2" s="117" t="s">
        <v>9</v>
      </c>
      <c r="G2" s="117" t="s">
        <v>39</v>
      </c>
      <c r="H2" s="123" t="s">
        <v>10</v>
      </c>
      <c r="I2" s="125" t="s">
        <v>11</v>
      </c>
      <c r="J2" s="95" t="s">
        <v>215</v>
      </c>
      <c r="K2" s="17" t="s">
        <v>12</v>
      </c>
      <c r="L2" s="13" t="s">
        <v>13</v>
      </c>
      <c r="M2" s="15" t="s">
        <v>14</v>
      </c>
      <c r="N2" s="119" t="s">
        <v>19</v>
      </c>
      <c r="O2" s="132" t="s">
        <v>20</v>
      </c>
      <c r="P2" s="132" t="s">
        <v>21</v>
      </c>
      <c r="Q2" s="130" t="s">
        <v>22</v>
      </c>
      <c r="R2" s="131"/>
      <c r="S2" s="131"/>
      <c r="T2" s="131"/>
      <c r="U2" s="60" t="s">
        <v>28</v>
      </c>
      <c r="V2" s="132" t="s">
        <v>40</v>
      </c>
      <c r="W2" s="81" t="s">
        <v>23</v>
      </c>
      <c r="X2" s="82"/>
      <c r="Y2" s="82"/>
      <c r="Z2" s="82"/>
      <c r="AA2" s="82"/>
      <c r="AB2" s="82"/>
      <c r="AC2" s="133" t="s">
        <v>30</v>
      </c>
      <c r="AD2" s="83" t="s">
        <v>37</v>
      </c>
      <c r="AE2" s="129" t="s">
        <v>254</v>
      </c>
      <c r="AF2" s="142" t="s">
        <v>24</v>
      </c>
      <c r="AG2" s="10" t="s">
        <v>25</v>
      </c>
    </row>
    <row r="3" spans="1:33" ht="14.45" customHeight="1" x14ac:dyDescent="0.25">
      <c r="A3" s="116"/>
      <c r="B3" s="116"/>
      <c r="C3" s="116"/>
      <c r="D3" s="116"/>
      <c r="E3" s="118"/>
      <c r="F3" s="118"/>
      <c r="G3" s="118"/>
      <c r="H3" s="124"/>
      <c r="I3" s="126"/>
      <c r="J3" s="96"/>
      <c r="K3" s="14"/>
      <c r="L3" s="14"/>
      <c r="M3" s="16"/>
      <c r="N3" s="120"/>
      <c r="O3" s="132"/>
      <c r="P3" s="132"/>
      <c r="Q3" s="127" t="s">
        <v>26</v>
      </c>
      <c r="R3" s="143"/>
      <c r="S3" s="127" t="s">
        <v>27</v>
      </c>
      <c r="T3" s="143"/>
      <c r="U3" s="60"/>
      <c r="V3" s="132"/>
      <c r="W3" s="127" t="s">
        <v>29</v>
      </c>
      <c r="X3" s="143"/>
      <c r="Y3" s="127" t="s">
        <v>41</v>
      </c>
      <c r="Z3" s="143"/>
      <c r="AA3" s="127" t="s">
        <v>36</v>
      </c>
      <c r="AB3" s="128"/>
      <c r="AC3" s="134"/>
      <c r="AD3" s="61" t="s">
        <v>31</v>
      </c>
      <c r="AE3" s="129"/>
      <c r="AF3" s="142"/>
      <c r="AG3" s="10"/>
    </row>
    <row r="4" spans="1:33" ht="19.5" customHeight="1" thickBot="1" x14ac:dyDescent="0.3">
      <c r="A4" s="116"/>
      <c r="B4" s="116"/>
      <c r="C4" s="116"/>
      <c r="D4" s="116"/>
      <c r="E4" s="118"/>
      <c r="F4" s="118"/>
      <c r="G4" s="118"/>
      <c r="H4" s="124"/>
      <c r="I4" s="126"/>
      <c r="J4" s="96"/>
      <c r="K4" s="14"/>
      <c r="L4" s="14"/>
      <c r="M4" s="16"/>
      <c r="N4" s="120"/>
      <c r="O4" s="132"/>
      <c r="P4" s="132"/>
      <c r="Q4" s="62" t="s">
        <v>32</v>
      </c>
      <c r="R4" s="63" t="s">
        <v>33</v>
      </c>
      <c r="S4" s="62" t="s">
        <v>34</v>
      </c>
      <c r="T4" s="63" t="s">
        <v>33</v>
      </c>
      <c r="U4" s="60"/>
      <c r="V4" s="132"/>
      <c r="W4" s="62" t="s">
        <v>32</v>
      </c>
      <c r="X4" s="64" t="s">
        <v>33</v>
      </c>
      <c r="Y4" s="62" t="s">
        <v>32</v>
      </c>
      <c r="Z4" s="63" t="s">
        <v>33</v>
      </c>
      <c r="AA4" s="62" t="s">
        <v>35</v>
      </c>
      <c r="AB4" s="65" t="s">
        <v>33</v>
      </c>
      <c r="AC4" s="135"/>
      <c r="AD4" s="66"/>
      <c r="AE4" s="129"/>
      <c r="AF4" s="142"/>
      <c r="AG4" s="10"/>
    </row>
    <row r="5" spans="1:33" s="19" customFormat="1" ht="17.45" customHeight="1" x14ac:dyDescent="0.3">
      <c r="A5" s="67" t="s">
        <v>129</v>
      </c>
      <c r="B5" s="68" t="s">
        <v>130</v>
      </c>
      <c r="C5" s="68" t="s">
        <v>131</v>
      </c>
      <c r="D5" s="68" t="s">
        <v>132</v>
      </c>
      <c r="E5" s="68" t="s">
        <v>161</v>
      </c>
      <c r="F5" s="68"/>
      <c r="G5" s="68"/>
      <c r="H5" s="68">
        <v>675816858</v>
      </c>
      <c r="I5" s="68" t="s">
        <v>186</v>
      </c>
      <c r="J5" s="87" t="s">
        <v>194</v>
      </c>
      <c r="K5" s="87" t="s">
        <v>195</v>
      </c>
      <c r="L5" s="88">
        <f t="shared" ref="L5:L35" si="0">AF5</f>
        <v>32.5</v>
      </c>
      <c r="M5" s="68"/>
      <c r="N5" s="87" t="s">
        <v>195</v>
      </c>
      <c r="O5" s="87">
        <v>1</v>
      </c>
      <c r="P5" s="87">
        <v>1</v>
      </c>
      <c r="Q5" s="87">
        <v>0</v>
      </c>
      <c r="R5" s="89">
        <f t="shared" ref="R5:R35" si="1">(Q5/10)*0.1</f>
        <v>0</v>
      </c>
      <c r="S5" s="89">
        <v>0</v>
      </c>
      <c r="T5" s="87">
        <f t="shared" ref="T5:T35" si="2">S5*0.25</f>
        <v>0</v>
      </c>
      <c r="U5" s="87">
        <f t="shared" ref="U5:U35" si="3">IF((R5+T5)&gt;=4,4,(R5+T5))</f>
        <v>0</v>
      </c>
      <c r="V5" s="90">
        <v>0.5</v>
      </c>
      <c r="W5" s="89">
        <v>0</v>
      </c>
      <c r="X5" s="87">
        <f t="shared" ref="X5:X35" si="4">W5*0.1</f>
        <v>0</v>
      </c>
      <c r="Y5" s="87">
        <v>0</v>
      </c>
      <c r="Z5" s="87">
        <f t="shared" ref="Z5:Z35" si="5">Y5*0.05</f>
        <v>0</v>
      </c>
      <c r="AA5" s="87">
        <v>0</v>
      </c>
      <c r="AB5" s="87">
        <f>AA5*0.01</f>
        <v>0</v>
      </c>
      <c r="AC5" s="90">
        <f t="shared" ref="AC5:AC35" si="6">IF((X5+Z5+AB5)&gt;=5,5,(X5+Z5+AB5))</f>
        <v>0</v>
      </c>
      <c r="AD5" s="87">
        <v>3481</v>
      </c>
      <c r="AE5" s="91">
        <f>IF(AD5*0.2&gt;=30,30,(AD5*0.2))</f>
        <v>30</v>
      </c>
      <c r="AF5" s="69">
        <f t="shared" ref="AF5:AF35" si="7">O5+P5+U5+V5+AC5+AE5</f>
        <v>32.5</v>
      </c>
    </row>
    <row r="6" spans="1:33" s="19" customFormat="1" ht="17.45" customHeight="1" x14ac:dyDescent="0.3">
      <c r="A6" s="70" t="s">
        <v>62</v>
      </c>
      <c r="B6" s="24" t="s">
        <v>220</v>
      </c>
      <c r="C6" s="24" t="s">
        <v>216</v>
      </c>
      <c r="D6" s="24" t="s">
        <v>217</v>
      </c>
      <c r="E6" s="18" t="s">
        <v>161</v>
      </c>
      <c r="F6" s="18"/>
      <c r="G6" s="18"/>
      <c r="H6" s="24">
        <v>646818766</v>
      </c>
      <c r="I6" s="24" t="s">
        <v>168</v>
      </c>
      <c r="J6" s="23" t="s">
        <v>194</v>
      </c>
      <c r="K6" s="46" t="s">
        <v>195</v>
      </c>
      <c r="L6" s="47">
        <f t="shared" si="0"/>
        <v>30.6</v>
      </c>
      <c r="M6" s="52"/>
      <c r="N6" s="20" t="s">
        <v>195</v>
      </c>
      <c r="O6" s="20">
        <v>0.5</v>
      </c>
      <c r="P6" s="20">
        <v>1</v>
      </c>
      <c r="Q6" s="20">
        <v>0</v>
      </c>
      <c r="R6" s="20">
        <f t="shared" si="1"/>
        <v>0</v>
      </c>
      <c r="S6" s="20">
        <v>0</v>
      </c>
      <c r="T6" s="23">
        <f t="shared" si="2"/>
        <v>0</v>
      </c>
      <c r="U6" s="23">
        <f t="shared" si="3"/>
        <v>0</v>
      </c>
      <c r="V6" s="54">
        <v>0.5</v>
      </c>
      <c r="W6" s="20">
        <v>0</v>
      </c>
      <c r="X6" s="23">
        <f t="shared" si="4"/>
        <v>0</v>
      </c>
      <c r="Y6" s="23">
        <v>100</v>
      </c>
      <c r="Z6" s="23">
        <f t="shared" si="5"/>
        <v>5</v>
      </c>
      <c r="AA6" s="20">
        <v>0</v>
      </c>
      <c r="AB6" s="23">
        <v>0</v>
      </c>
      <c r="AC6" s="54">
        <f t="shared" si="6"/>
        <v>5</v>
      </c>
      <c r="AD6" s="20">
        <v>118</v>
      </c>
      <c r="AE6" s="92">
        <f t="shared" ref="AE6:AE35" si="8">IF(AD6*0.2&gt;=30,30,(AD6*0.2))</f>
        <v>23.6</v>
      </c>
      <c r="AF6" s="85">
        <f t="shared" si="7"/>
        <v>30.6</v>
      </c>
      <c r="AG6" s="19" t="s">
        <v>202</v>
      </c>
    </row>
    <row r="7" spans="1:33" s="19" customFormat="1" ht="17.45" customHeight="1" x14ac:dyDescent="0.3">
      <c r="A7" s="70" t="s">
        <v>86</v>
      </c>
      <c r="B7" s="24" t="s">
        <v>87</v>
      </c>
      <c r="C7" s="24" t="s">
        <v>45</v>
      </c>
      <c r="D7" s="24" t="s">
        <v>45</v>
      </c>
      <c r="E7" s="18" t="s">
        <v>161</v>
      </c>
      <c r="F7" s="18"/>
      <c r="G7" s="18"/>
      <c r="H7" s="24">
        <v>675889706</v>
      </c>
      <c r="I7" s="24" t="s">
        <v>174</v>
      </c>
      <c r="J7" s="23" t="s">
        <v>194</v>
      </c>
      <c r="K7" s="46" t="s">
        <v>195</v>
      </c>
      <c r="L7" s="47">
        <f t="shared" si="0"/>
        <v>7.120000000000001</v>
      </c>
      <c r="M7" s="52"/>
      <c r="N7" s="20" t="s">
        <v>195</v>
      </c>
      <c r="O7" s="20">
        <v>0.5</v>
      </c>
      <c r="P7" s="20">
        <v>1</v>
      </c>
      <c r="Q7" s="20">
        <v>120</v>
      </c>
      <c r="R7" s="20">
        <f t="shared" si="1"/>
        <v>1.2000000000000002</v>
      </c>
      <c r="S7" s="20">
        <v>0</v>
      </c>
      <c r="T7" s="23">
        <f t="shared" si="2"/>
        <v>0</v>
      </c>
      <c r="U7" s="23">
        <f t="shared" si="3"/>
        <v>1.2000000000000002</v>
      </c>
      <c r="V7" s="54">
        <v>0</v>
      </c>
      <c r="W7" s="20">
        <v>0</v>
      </c>
      <c r="X7" s="23">
        <f t="shared" si="4"/>
        <v>0</v>
      </c>
      <c r="Y7" s="23">
        <v>0</v>
      </c>
      <c r="Z7" s="23">
        <f t="shared" si="5"/>
        <v>0</v>
      </c>
      <c r="AA7" s="20">
        <v>0</v>
      </c>
      <c r="AB7" s="23">
        <f t="shared" ref="AB7:AB35" si="9">AA7*0.01</f>
        <v>0</v>
      </c>
      <c r="AC7" s="54">
        <f t="shared" si="6"/>
        <v>0</v>
      </c>
      <c r="AD7" s="20">
        <v>22.1</v>
      </c>
      <c r="AE7" s="92">
        <f t="shared" si="8"/>
        <v>4.4200000000000008</v>
      </c>
      <c r="AF7" s="85">
        <f t="shared" si="7"/>
        <v>7.120000000000001</v>
      </c>
    </row>
    <row r="8" spans="1:33" s="19" customFormat="1" ht="54.75" customHeight="1" x14ac:dyDescent="0.3">
      <c r="A8" s="70" t="s">
        <v>78</v>
      </c>
      <c r="B8" s="24" t="s">
        <v>219</v>
      </c>
      <c r="C8" s="24" t="s">
        <v>218</v>
      </c>
      <c r="D8" s="24" t="s">
        <v>221</v>
      </c>
      <c r="E8" s="18" t="s">
        <v>161</v>
      </c>
      <c r="F8" s="18"/>
      <c r="G8" s="18"/>
      <c r="H8" s="24">
        <v>616297321</v>
      </c>
      <c r="I8" s="24" t="s">
        <v>172</v>
      </c>
      <c r="J8" s="23" t="s">
        <v>194</v>
      </c>
      <c r="K8" s="46" t="s">
        <v>195</v>
      </c>
      <c r="L8" s="47">
        <f t="shared" ref="L8" si="10">AF8</f>
        <v>9.5</v>
      </c>
      <c r="M8" s="94" t="s">
        <v>256</v>
      </c>
      <c r="N8" s="20" t="s">
        <v>195</v>
      </c>
      <c r="O8" s="20">
        <v>1</v>
      </c>
      <c r="P8" s="20">
        <v>1.5</v>
      </c>
      <c r="Q8" s="20">
        <v>200</v>
      </c>
      <c r="R8" s="20">
        <f t="shared" ref="R8" si="11">(Q8/10)*0.1</f>
        <v>2</v>
      </c>
      <c r="S8" s="20">
        <v>0</v>
      </c>
      <c r="T8" s="23">
        <f t="shared" ref="T8" si="12">S8*0.25</f>
        <v>0</v>
      </c>
      <c r="U8" s="23">
        <f t="shared" ref="U8" si="13">IF((R8+T8)&gt;=4,4,(R8+T8))</f>
        <v>2</v>
      </c>
      <c r="V8" s="54">
        <v>0</v>
      </c>
      <c r="W8" s="20">
        <v>668</v>
      </c>
      <c r="X8" s="23">
        <f t="shared" ref="X8" si="14">W8*0.1</f>
        <v>66.8</v>
      </c>
      <c r="Y8" s="23">
        <v>0</v>
      </c>
      <c r="Z8" s="23">
        <f t="shared" ref="Z8" si="15">Y8*0.05</f>
        <v>0</v>
      </c>
      <c r="AA8" s="20">
        <v>0</v>
      </c>
      <c r="AB8" s="23">
        <f t="shared" ref="AB8" si="16">AA8*0.01</f>
        <v>0</v>
      </c>
      <c r="AC8" s="54">
        <f t="shared" ref="AC8" si="17">IF((X8+Z8+AB8)&gt;=5,5,(X8+Z8+AB8))</f>
        <v>5</v>
      </c>
      <c r="AD8" s="20">
        <v>0</v>
      </c>
      <c r="AE8" s="92">
        <f t="shared" ref="AE8" si="18">IF(AD8*0.2&gt;=30,30,(AD8*0.2))</f>
        <v>0</v>
      </c>
      <c r="AF8" s="85">
        <f t="shared" ref="AF8" si="19">O8+P8+U8+V8+AC8+AE8</f>
        <v>9.5</v>
      </c>
    </row>
    <row r="9" spans="1:33" s="19" customFormat="1" ht="32.25" customHeight="1" x14ac:dyDescent="0.3">
      <c r="A9" s="71" t="s">
        <v>137</v>
      </c>
      <c r="B9" s="18" t="s">
        <v>222</v>
      </c>
      <c r="C9" s="18" t="s">
        <v>148</v>
      </c>
      <c r="D9" s="18" t="s">
        <v>223</v>
      </c>
      <c r="E9" s="18" t="s">
        <v>161</v>
      </c>
      <c r="F9" s="18"/>
      <c r="G9" s="18"/>
      <c r="H9" s="18">
        <v>687676381</v>
      </c>
      <c r="I9" s="18" t="s">
        <v>188</v>
      </c>
      <c r="J9" s="23" t="s">
        <v>194</v>
      </c>
      <c r="K9" s="46" t="s">
        <v>196</v>
      </c>
      <c r="L9" s="47">
        <f t="shared" si="0"/>
        <v>32.5</v>
      </c>
      <c r="M9" s="57" t="s">
        <v>200</v>
      </c>
      <c r="N9" s="23" t="s">
        <v>196</v>
      </c>
      <c r="O9" s="23">
        <v>0</v>
      </c>
      <c r="P9" s="23">
        <v>1</v>
      </c>
      <c r="Q9" s="23">
        <v>150</v>
      </c>
      <c r="R9" s="20">
        <f t="shared" si="1"/>
        <v>1.5</v>
      </c>
      <c r="S9" s="20">
        <v>0</v>
      </c>
      <c r="T9" s="23">
        <f t="shared" si="2"/>
        <v>0</v>
      </c>
      <c r="U9" s="23">
        <f t="shared" si="3"/>
        <v>1.5</v>
      </c>
      <c r="V9" s="54">
        <v>0</v>
      </c>
      <c r="W9" s="20">
        <v>0</v>
      </c>
      <c r="X9" s="23">
        <f t="shared" si="4"/>
        <v>0</v>
      </c>
      <c r="Y9" s="23">
        <v>0</v>
      </c>
      <c r="Z9" s="23">
        <f t="shared" si="5"/>
        <v>0</v>
      </c>
      <c r="AA9" s="23">
        <v>0</v>
      </c>
      <c r="AB9" s="23">
        <f t="shared" si="9"/>
        <v>0</v>
      </c>
      <c r="AC9" s="54">
        <f t="shared" si="6"/>
        <v>0</v>
      </c>
      <c r="AD9" s="23">
        <v>171</v>
      </c>
      <c r="AE9" s="92">
        <f t="shared" si="8"/>
        <v>30</v>
      </c>
      <c r="AF9" s="85">
        <f t="shared" si="7"/>
        <v>32.5</v>
      </c>
      <c r="AG9" s="19" t="s">
        <v>210</v>
      </c>
    </row>
    <row r="10" spans="1:33" s="19" customFormat="1" ht="31.5" customHeight="1" x14ac:dyDescent="0.3">
      <c r="A10" s="70" t="s">
        <v>125</v>
      </c>
      <c r="B10" s="24" t="s">
        <v>224</v>
      </c>
      <c r="C10" s="24" t="s">
        <v>225</v>
      </c>
      <c r="D10" s="24" t="s">
        <v>226</v>
      </c>
      <c r="E10" s="18" t="s">
        <v>161</v>
      </c>
      <c r="F10" s="24"/>
      <c r="G10" s="24"/>
      <c r="H10" s="24">
        <v>661554615</v>
      </c>
      <c r="I10" s="24" t="s">
        <v>185</v>
      </c>
      <c r="J10" s="23" t="s">
        <v>194</v>
      </c>
      <c r="K10" s="46" t="s">
        <v>196</v>
      </c>
      <c r="L10" s="47">
        <f t="shared" si="0"/>
        <v>31.5</v>
      </c>
      <c r="M10" s="58" t="s">
        <v>203</v>
      </c>
      <c r="N10" s="53" t="s">
        <v>196</v>
      </c>
      <c r="O10" s="53">
        <v>0.5</v>
      </c>
      <c r="P10" s="53">
        <v>1</v>
      </c>
      <c r="Q10" s="53">
        <v>0</v>
      </c>
      <c r="R10" s="20">
        <f t="shared" si="1"/>
        <v>0</v>
      </c>
      <c r="S10" s="20">
        <v>0</v>
      </c>
      <c r="T10" s="23">
        <f t="shared" si="2"/>
        <v>0</v>
      </c>
      <c r="U10" s="23">
        <f t="shared" si="3"/>
        <v>0</v>
      </c>
      <c r="V10" s="54">
        <v>0</v>
      </c>
      <c r="W10" s="20">
        <v>0</v>
      </c>
      <c r="X10" s="23">
        <f t="shared" si="4"/>
        <v>0</v>
      </c>
      <c r="Y10" s="23">
        <v>0</v>
      </c>
      <c r="Z10" s="23">
        <f t="shared" si="5"/>
        <v>0</v>
      </c>
      <c r="AA10" s="23">
        <v>0</v>
      </c>
      <c r="AB10" s="23">
        <f t="shared" si="9"/>
        <v>0</v>
      </c>
      <c r="AC10" s="54">
        <f t="shared" si="6"/>
        <v>0</v>
      </c>
      <c r="AD10" s="53">
        <v>181.63300000000001</v>
      </c>
      <c r="AE10" s="92">
        <f t="shared" si="8"/>
        <v>30</v>
      </c>
      <c r="AF10" s="85">
        <f t="shared" si="7"/>
        <v>31.5</v>
      </c>
      <c r="AG10" s="19" t="s">
        <v>208</v>
      </c>
    </row>
    <row r="11" spans="1:33" s="19" customFormat="1" ht="29.25" customHeight="1" x14ac:dyDescent="0.3">
      <c r="A11" s="70" t="s">
        <v>133</v>
      </c>
      <c r="B11" s="24" t="s">
        <v>134</v>
      </c>
      <c r="C11" s="24" t="s">
        <v>135</v>
      </c>
      <c r="D11" s="24" t="s">
        <v>136</v>
      </c>
      <c r="E11" s="18" t="s">
        <v>161</v>
      </c>
      <c r="F11" s="24"/>
      <c r="G11" s="24"/>
      <c r="H11" s="24">
        <v>686623342</v>
      </c>
      <c r="I11" s="24" t="s">
        <v>187</v>
      </c>
      <c r="J11" s="23" t="s">
        <v>194</v>
      </c>
      <c r="K11" s="46" t="s">
        <v>196</v>
      </c>
      <c r="L11" s="47">
        <f t="shared" si="0"/>
        <v>20.8</v>
      </c>
      <c r="M11" s="58" t="s">
        <v>203</v>
      </c>
      <c r="N11" s="53" t="s">
        <v>196</v>
      </c>
      <c r="O11" s="53">
        <v>0.5</v>
      </c>
      <c r="P11" s="20">
        <v>0</v>
      </c>
      <c r="Q11" s="20">
        <v>0</v>
      </c>
      <c r="R11" s="20">
        <f t="shared" si="1"/>
        <v>0</v>
      </c>
      <c r="S11" s="20">
        <v>0</v>
      </c>
      <c r="T11" s="23">
        <f t="shared" si="2"/>
        <v>0</v>
      </c>
      <c r="U11" s="23">
        <f t="shared" si="3"/>
        <v>0</v>
      </c>
      <c r="V11" s="54">
        <v>0</v>
      </c>
      <c r="W11" s="20">
        <v>0</v>
      </c>
      <c r="X11" s="23">
        <f t="shared" si="4"/>
        <v>0</v>
      </c>
      <c r="Y11" s="23">
        <v>0</v>
      </c>
      <c r="Z11" s="23">
        <f t="shared" si="5"/>
        <v>0</v>
      </c>
      <c r="AA11" s="23">
        <v>0</v>
      </c>
      <c r="AB11" s="23">
        <f t="shared" si="9"/>
        <v>0</v>
      </c>
      <c r="AC11" s="54">
        <f t="shared" si="6"/>
        <v>0</v>
      </c>
      <c r="AD11" s="53">
        <v>101.5</v>
      </c>
      <c r="AE11" s="92">
        <f t="shared" si="8"/>
        <v>20.3</v>
      </c>
      <c r="AF11" s="85">
        <f t="shared" si="7"/>
        <v>20.8</v>
      </c>
      <c r="AG11" s="19" t="s">
        <v>209</v>
      </c>
    </row>
    <row r="12" spans="1:33" s="19" customFormat="1" ht="29.25" customHeight="1" x14ac:dyDescent="0.3">
      <c r="A12" s="70" t="s">
        <v>66</v>
      </c>
      <c r="B12" s="24" t="s">
        <v>67</v>
      </c>
      <c r="C12" s="24" t="s">
        <v>68</v>
      </c>
      <c r="D12" s="24" t="s">
        <v>69</v>
      </c>
      <c r="E12" s="18" t="s">
        <v>161</v>
      </c>
      <c r="F12" s="18"/>
      <c r="G12" s="18"/>
      <c r="H12" s="24">
        <v>615345813</v>
      </c>
      <c r="I12" s="24" t="s">
        <v>169</v>
      </c>
      <c r="J12" s="23" t="s">
        <v>194</v>
      </c>
      <c r="K12" s="46" t="s">
        <v>196</v>
      </c>
      <c r="L12" s="47">
        <f t="shared" si="0"/>
        <v>8.1</v>
      </c>
      <c r="M12" s="59" t="s">
        <v>203</v>
      </c>
      <c r="N12" s="20" t="s">
        <v>196</v>
      </c>
      <c r="O12" s="20">
        <v>1</v>
      </c>
      <c r="P12" s="20">
        <v>1</v>
      </c>
      <c r="Q12" s="20">
        <v>110</v>
      </c>
      <c r="R12" s="20">
        <f t="shared" si="1"/>
        <v>1.1000000000000001</v>
      </c>
      <c r="S12" s="20">
        <v>0</v>
      </c>
      <c r="T12" s="23">
        <f t="shared" si="2"/>
        <v>0</v>
      </c>
      <c r="U12" s="23">
        <f t="shared" si="3"/>
        <v>1.1000000000000001</v>
      </c>
      <c r="V12" s="54">
        <v>0</v>
      </c>
      <c r="W12" s="20">
        <v>80</v>
      </c>
      <c r="X12" s="23">
        <f t="shared" si="4"/>
        <v>8</v>
      </c>
      <c r="Y12" s="23">
        <v>0</v>
      </c>
      <c r="Z12" s="23">
        <f t="shared" si="5"/>
        <v>0</v>
      </c>
      <c r="AA12" s="20">
        <v>0</v>
      </c>
      <c r="AB12" s="23">
        <f t="shared" si="9"/>
        <v>0</v>
      </c>
      <c r="AC12" s="54">
        <f t="shared" si="6"/>
        <v>5</v>
      </c>
      <c r="AD12" s="20">
        <v>0</v>
      </c>
      <c r="AE12" s="92">
        <f t="shared" si="8"/>
        <v>0</v>
      </c>
      <c r="AF12" s="85">
        <f t="shared" si="7"/>
        <v>8.1</v>
      </c>
      <c r="AG12" s="19" t="s">
        <v>204</v>
      </c>
    </row>
    <row r="13" spans="1:33" s="19" customFormat="1" ht="31.5" customHeight="1" x14ac:dyDescent="0.3">
      <c r="A13" s="70" t="s">
        <v>82</v>
      </c>
      <c r="B13" s="24" t="s">
        <v>83</v>
      </c>
      <c r="C13" s="24" t="s">
        <v>84</v>
      </c>
      <c r="D13" s="24" t="s">
        <v>85</v>
      </c>
      <c r="E13" s="18" t="s">
        <v>161</v>
      </c>
      <c r="F13" s="18"/>
      <c r="G13" s="18"/>
      <c r="H13" s="24">
        <v>666308015</v>
      </c>
      <c r="I13" s="24" t="s">
        <v>173</v>
      </c>
      <c r="J13" s="23" t="s">
        <v>194</v>
      </c>
      <c r="K13" s="46" t="s">
        <v>196</v>
      </c>
      <c r="L13" s="47">
        <f t="shared" si="0"/>
        <v>7.08</v>
      </c>
      <c r="M13" s="59" t="s">
        <v>200</v>
      </c>
      <c r="N13" s="20" t="s">
        <v>195</v>
      </c>
      <c r="O13" s="20">
        <v>1</v>
      </c>
      <c r="P13" s="20">
        <v>1</v>
      </c>
      <c r="Q13" s="20">
        <v>520</v>
      </c>
      <c r="R13" s="20">
        <f t="shared" si="1"/>
        <v>5.2</v>
      </c>
      <c r="S13" s="20">
        <v>0</v>
      </c>
      <c r="T13" s="23">
        <f t="shared" si="2"/>
        <v>0</v>
      </c>
      <c r="U13" s="23">
        <f t="shared" si="3"/>
        <v>4</v>
      </c>
      <c r="V13" s="54">
        <v>0</v>
      </c>
      <c r="W13" s="20">
        <v>0</v>
      </c>
      <c r="X13" s="23">
        <f t="shared" si="4"/>
        <v>0</v>
      </c>
      <c r="Y13" s="23">
        <v>0</v>
      </c>
      <c r="Z13" s="23">
        <f t="shared" si="5"/>
        <v>0</v>
      </c>
      <c r="AA13" s="20">
        <v>0</v>
      </c>
      <c r="AB13" s="23">
        <f t="shared" si="9"/>
        <v>0</v>
      </c>
      <c r="AC13" s="54">
        <f t="shared" si="6"/>
        <v>0</v>
      </c>
      <c r="AD13" s="20">
        <v>5.4</v>
      </c>
      <c r="AE13" s="92">
        <f t="shared" si="8"/>
        <v>1.08</v>
      </c>
      <c r="AF13" s="85">
        <f t="shared" si="7"/>
        <v>7.08</v>
      </c>
      <c r="AG13" s="19" t="s">
        <v>206</v>
      </c>
    </row>
    <row r="14" spans="1:33" s="19" customFormat="1" ht="30" customHeight="1" x14ac:dyDescent="0.3">
      <c r="A14" s="70" t="s">
        <v>54</v>
      </c>
      <c r="B14" s="24" t="s">
        <v>227</v>
      </c>
      <c r="C14" s="24" t="s">
        <v>49</v>
      </c>
      <c r="D14" s="24" t="s">
        <v>228</v>
      </c>
      <c r="E14" s="18" t="s">
        <v>161</v>
      </c>
      <c r="F14" s="24"/>
      <c r="G14" s="18"/>
      <c r="H14" s="24">
        <v>601181936</v>
      </c>
      <c r="I14" s="24" t="s">
        <v>166</v>
      </c>
      <c r="J14" s="23" t="s">
        <v>194</v>
      </c>
      <c r="K14" s="46" t="s">
        <v>196</v>
      </c>
      <c r="L14" s="47">
        <f t="shared" si="0"/>
        <v>5.5</v>
      </c>
      <c r="M14" s="59" t="s">
        <v>200</v>
      </c>
      <c r="N14" s="20" t="s">
        <v>195</v>
      </c>
      <c r="O14" s="20">
        <v>0.5</v>
      </c>
      <c r="P14" s="20">
        <v>1</v>
      </c>
      <c r="Q14" s="20">
        <v>440</v>
      </c>
      <c r="R14" s="20">
        <f t="shared" si="1"/>
        <v>4.4000000000000004</v>
      </c>
      <c r="S14" s="20"/>
      <c r="T14" s="23">
        <f t="shared" si="2"/>
        <v>0</v>
      </c>
      <c r="U14" s="23">
        <f t="shared" si="3"/>
        <v>4</v>
      </c>
      <c r="V14" s="54">
        <v>0</v>
      </c>
      <c r="W14" s="20">
        <v>0</v>
      </c>
      <c r="X14" s="23">
        <f t="shared" si="4"/>
        <v>0</v>
      </c>
      <c r="Y14" s="23">
        <v>0</v>
      </c>
      <c r="Z14" s="23">
        <f t="shared" si="5"/>
        <v>0</v>
      </c>
      <c r="AA14" s="20">
        <v>0</v>
      </c>
      <c r="AB14" s="23">
        <f t="shared" si="9"/>
        <v>0</v>
      </c>
      <c r="AC14" s="54">
        <f t="shared" si="6"/>
        <v>0</v>
      </c>
      <c r="AD14" s="20">
        <v>0</v>
      </c>
      <c r="AE14" s="92">
        <f t="shared" si="8"/>
        <v>0</v>
      </c>
      <c r="AF14" s="85">
        <f t="shared" si="7"/>
        <v>5.5</v>
      </c>
      <c r="AG14" s="19" t="s">
        <v>201</v>
      </c>
    </row>
    <row r="15" spans="1:33" s="19" customFormat="1" ht="31.5" customHeight="1" x14ac:dyDescent="0.3">
      <c r="A15" s="70" t="s">
        <v>92</v>
      </c>
      <c r="B15" s="24" t="s">
        <v>93</v>
      </c>
      <c r="C15" s="24" t="s">
        <v>94</v>
      </c>
      <c r="D15" s="24" t="s">
        <v>95</v>
      </c>
      <c r="E15" s="18" t="s">
        <v>161</v>
      </c>
      <c r="F15" s="24"/>
      <c r="G15" s="24"/>
      <c r="H15" s="24">
        <v>647190791</v>
      </c>
      <c r="I15" s="24" t="s">
        <v>176</v>
      </c>
      <c r="J15" s="23" t="s">
        <v>194</v>
      </c>
      <c r="K15" s="46" t="s">
        <v>196</v>
      </c>
      <c r="L15" s="47">
        <f t="shared" si="0"/>
        <v>4.3000000000000007</v>
      </c>
      <c r="M15" s="58" t="s">
        <v>200</v>
      </c>
      <c r="N15" s="20" t="s">
        <v>195</v>
      </c>
      <c r="O15" s="20">
        <v>0.5</v>
      </c>
      <c r="P15" s="20">
        <v>0</v>
      </c>
      <c r="Q15" s="20">
        <v>380</v>
      </c>
      <c r="R15" s="20">
        <f t="shared" si="1"/>
        <v>3.8000000000000003</v>
      </c>
      <c r="S15" s="20">
        <v>0</v>
      </c>
      <c r="T15" s="23">
        <f t="shared" si="2"/>
        <v>0</v>
      </c>
      <c r="U15" s="23">
        <f t="shared" si="3"/>
        <v>3.8000000000000003</v>
      </c>
      <c r="V15" s="54">
        <v>0</v>
      </c>
      <c r="W15" s="20">
        <v>0</v>
      </c>
      <c r="X15" s="23">
        <f t="shared" si="4"/>
        <v>0</v>
      </c>
      <c r="Y15" s="23">
        <v>0</v>
      </c>
      <c r="Z15" s="23">
        <f t="shared" si="5"/>
        <v>0</v>
      </c>
      <c r="AA15" s="23">
        <v>0</v>
      </c>
      <c r="AB15" s="23">
        <f t="shared" si="9"/>
        <v>0</v>
      </c>
      <c r="AC15" s="54">
        <f t="shared" si="6"/>
        <v>0</v>
      </c>
      <c r="AD15" s="20">
        <v>0</v>
      </c>
      <c r="AE15" s="92">
        <f t="shared" si="8"/>
        <v>0</v>
      </c>
      <c r="AF15" s="85">
        <f t="shared" si="7"/>
        <v>4.3000000000000007</v>
      </c>
      <c r="AG15" t="s">
        <v>201</v>
      </c>
    </row>
    <row r="16" spans="1:33" s="19" customFormat="1" ht="30.75" customHeight="1" x14ac:dyDescent="0.3">
      <c r="A16" s="70" t="s">
        <v>149</v>
      </c>
      <c r="B16" s="24" t="s">
        <v>229</v>
      </c>
      <c r="C16" s="24" t="s">
        <v>231</v>
      </c>
      <c r="D16" s="24" t="s">
        <v>232</v>
      </c>
      <c r="E16" s="18" t="s">
        <v>161</v>
      </c>
      <c r="F16" s="24"/>
      <c r="G16" s="24"/>
      <c r="H16" s="24">
        <v>660473328</v>
      </c>
      <c r="I16" s="24" t="s">
        <v>191</v>
      </c>
      <c r="J16" s="23" t="s">
        <v>194</v>
      </c>
      <c r="K16" s="46" t="s">
        <v>196</v>
      </c>
      <c r="L16" s="47">
        <f t="shared" si="0"/>
        <v>4</v>
      </c>
      <c r="M16" s="58" t="s">
        <v>203</v>
      </c>
      <c r="N16" s="53" t="s">
        <v>195</v>
      </c>
      <c r="O16" s="53">
        <v>0</v>
      </c>
      <c r="P16" s="53">
        <v>0</v>
      </c>
      <c r="Q16" s="53">
        <v>900</v>
      </c>
      <c r="R16" s="20">
        <f t="shared" si="1"/>
        <v>9</v>
      </c>
      <c r="S16" s="20">
        <v>0</v>
      </c>
      <c r="T16" s="23">
        <f t="shared" si="2"/>
        <v>0</v>
      </c>
      <c r="U16" s="23">
        <f t="shared" si="3"/>
        <v>4</v>
      </c>
      <c r="V16" s="54">
        <v>0</v>
      </c>
      <c r="W16" s="20">
        <v>0</v>
      </c>
      <c r="X16" s="23">
        <f t="shared" si="4"/>
        <v>0</v>
      </c>
      <c r="Y16" s="23">
        <v>0</v>
      </c>
      <c r="Z16" s="23">
        <f t="shared" si="5"/>
        <v>0</v>
      </c>
      <c r="AA16" s="23">
        <v>0</v>
      </c>
      <c r="AB16" s="23">
        <f t="shared" si="9"/>
        <v>0</v>
      </c>
      <c r="AC16" s="54">
        <f t="shared" si="6"/>
        <v>0</v>
      </c>
      <c r="AD16" s="53">
        <v>0</v>
      </c>
      <c r="AE16" s="92">
        <f t="shared" si="8"/>
        <v>0</v>
      </c>
      <c r="AF16" s="85">
        <f t="shared" si="7"/>
        <v>4</v>
      </c>
      <c r="AG16" s="19" t="s">
        <v>213</v>
      </c>
    </row>
    <row r="17" spans="1:33" s="19" customFormat="1" ht="44.25" customHeight="1" x14ac:dyDescent="0.3">
      <c r="A17" s="70" t="s">
        <v>70</v>
      </c>
      <c r="B17" s="24" t="s">
        <v>230</v>
      </c>
      <c r="C17" s="24" t="s">
        <v>233</v>
      </c>
      <c r="D17" s="24" t="s">
        <v>234</v>
      </c>
      <c r="E17" s="18" t="s">
        <v>161</v>
      </c>
      <c r="F17" s="18"/>
      <c r="G17" s="18"/>
      <c r="H17" s="24">
        <v>615254816</v>
      </c>
      <c r="I17" s="24" t="s">
        <v>170</v>
      </c>
      <c r="J17" s="23" t="s">
        <v>194</v>
      </c>
      <c r="K17" s="46" t="s">
        <v>196</v>
      </c>
      <c r="L17" s="47">
        <f t="shared" si="0"/>
        <v>3</v>
      </c>
      <c r="M17" s="59" t="s">
        <v>205</v>
      </c>
      <c r="N17" s="20" t="s">
        <v>196</v>
      </c>
      <c r="O17" s="20">
        <v>2</v>
      </c>
      <c r="P17" s="20">
        <v>1</v>
      </c>
      <c r="Q17" s="20">
        <v>0</v>
      </c>
      <c r="R17" s="20">
        <f t="shared" si="1"/>
        <v>0</v>
      </c>
      <c r="S17" s="20">
        <v>0</v>
      </c>
      <c r="T17" s="23">
        <f t="shared" si="2"/>
        <v>0</v>
      </c>
      <c r="U17" s="23">
        <f t="shared" si="3"/>
        <v>0</v>
      </c>
      <c r="V17" s="54">
        <v>0</v>
      </c>
      <c r="W17" s="20">
        <v>0</v>
      </c>
      <c r="X17" s="23">
        <f t="shared" si="4"/>
        <v>0</v>
      </c>
      <c r="Y17" s="23">
        <v>0</v>
      </c>
      <c r="Z17" s="23">
        <f t="shared" si="5"/>
        <v>0</v>
      </c>
      <c r="AA17" s="20">
        <v>0</v>
      </c>
      <c r="AB17" s="23">
        <f t="shared" si="9"/>
        <v>0</v>
      </c>
      <c r="AC17" s="54">
        <f t="shared" si="6"/>
        <v>0</v>
      </c>
      <c r="AD17" s="20">
        <v>0</v>
      </c>
      <c r="AE17" s="92">
        <f t="shared" si="8"/>
        <v>0</v>
      </c>
      <c r="AF17" s="85">
        <f t="shared" si="7"/>
        <v>3</v>
      </c>
      <c r="AG17" s="19" t="s">
        <v>204</v>
      </c>
    </row>
    <row r="18" spans="1:33" ht="30" x14ac:dyDescent="0.3">
      <c r="A18" s="70" t="s">
        <v>74</v>
      </c>
      <c r="B18" s="24" t="s">
        <v>75</v>
      </c>
      <c r="C18" s="24" t="s">
        <v>76</v>
      </c>
      <c r="D18" s="24" t="s">
        <v>77</v>
      </c>
      <c r="E18" s="18" t="s">
        <v>161</v>
      </c>
      <c r="F18" s="18"/>
      <c r="G18" s="18"/>
      <c r="H18" s="24">
        <v>657558483</v>
      </c>
      <c r="I18" s="24" t="s">
        <v>171</v>
      </c>
      <c r="J18" s="23" t="s">
        <v>194</v>
      </c>
      <c r="K18" s="46" t="s">
        <v>196</v>
      </c>
      <c r="L18" s="47">
        <f t="shared" si="0"/>
        <v>2.6500000000000004</v>
      </c>
      <c r="M18" s="59" t="s">
        <v>203</v>
      </c>
      <c r="N18" s="20" t="s">
        <v>196</v>
      </c>
      <c r="O18" s="20">
        <v>1</v>
      </c>
      <c r="P18" s="20">
        <v>0</v>
      </c>
      <c r="Q18" s="20">
        <v>165</v>
      </c>
      <c r="R18" s="20">
        <f t="shared" si="1"/>
        <v>1.6500000000000001</v>
      </c>
      <c r="S18" s="20">
        <v>0</v>
      </c>
      <c r="T18" s="23">
        <f t="shared" si="2"/>
        <v>0</v>
      </c>
      <c r="U18" s="23">
        <f t="shared" si="3"/>
        <v>1.6500000000000001</v>
      </c>
      <c r="V18" s="54">
        <v>0</v>
      </c>
      <c r="W18" s="20">
        <v>0</v>
      </c>
      <c r="X18" s="23">
        <f t="shared" si="4"/>
        <v>0</v>
      </c>
      <c r="Y18" s="23">
        <v>0</v>
      </c>
      <c r="Z18" s="23">
        <f t="shared" si="5"/>
        <v>0</v>
      </c>
      <c r="AA18" s="20">
        <v>0</v>
      </c>
      <c r="AB18" s="23">
        <f t="shared" si="9"/>
        <v>0</v>
      </c>
      <c r="AC18" s="54">
        <f t="shared" si="6"/>
        <v>0</v>
      </c>
      <c r="AD18" s="20">
        <v>0</v>
      </c>
      <c r="AE18" s="92">
        <f t="shared" si="8"/>
        <v>0</v>
      </c>
      <c r="AF18" s="85">
        <f t="shared" si="7"/>
        <v>2.6500000000000004</v>
      </c>
      <c r="AG18" s="19" t="s">
        <v>201</v>
      </c>
    </row>
    <row r="19" spans="1:33" ht="30" x14ac:dyDescent="0.3">
      <c r="A19" s="70" t="s">
        <v>153</v>
      </c>
      <c r="B19" s="24" t="s">
        <v>235</v>
      </c>
      <c r="C19" s="24" t="s">
        <v>236</v>
      </c>
      <c r="D19" s="24" t="s">
        <v>237</v>
      </c>
      <c r="E19" s="18" t="s">
        <v>161</v>
      </c>
      <c r="F19" s="24"/>
      <c r="G19" s="24"/>
      <c r="H19" s="24">
        <v>618383532</v>
      </c>
      <c r="I19" s="24" t="s">
        <v>192</v>
      </c>
      <c r="J19" s="23" t="s">
        <v>194</v>
      </c>
      <c r="K19" s="46" t="s">
        <v>196</v>
      </c>
      <c r="L19" s="47">
        <f t="shared" si="0"/>
        <v>2.5</v>
      </c>
      <c r="M19" s="58" t="s">
        <v>203</v>
      </c>
      <c r="N19" s="53" t="s">
        <v>195</v>
      </c>
      <c r="O19" s="53">
        <v>1</v>
      </c>
      <c r="P19" s="53">
        <v>1</v>
      </c>
      <c r="Q19" s="23">
        <v>0</v>
      </c>
      <c r="R19" s="20">
        <f t="shared" si="1"/>
        <v>0</v>
      </c>
      <c r="S19" s="20">
        <v>0</v>
      </c>
      <c r="T19" s="23">
        <f t="shared" si="2"/>
        <v>0</v>
      </c>
      <c r="U19" s="23">
        <f t="shared" si="3"/>
        <v>0</v>
      </c>
      <c r="V19" s="55">
        <v>0.5</v>
      </c>
      <c r="W19" s="20">
        <v>0</v>
      </c>
      <c r="X19" s="23">
        <f t="shared" si="4"/>
        <v>0</v>
      </c>
      <c r="Y19" s="23">
        <v>0</v>
      </c>
      <c r="Z19" s="23">
        <f t="shared" si="5"/>
        <v>0</v>
      </c>
      <c r="AA19" s="23">
        <v>0</v>
      </c>
      <c r="AB19" s="23">
        <f t="shared" si="9"/>
        <v>0</v>
      </c>
      <c r="AC19" s="54">
        <f t="shared" si="6"/>
        <v>0</v>
      </c>
      <c r="AD19" s="23">
        <v>0</v>
      </c>
      <c r="AE19" s="92">
        <f t="shared" si="8"/>
        <v>0</v>
      </c>
      <c r="AF19" s="85">
        <f t="shared" si="7"/>
        <v>2.5</v>
      </c>
      <c r="AG19" s="19" t="s">
        <v>212</v>
      </c>
    </row>
    <row r="20" spans="1:33" ht="30" x14ac:dyDescent="0.3">
      <c r="A20" s="70" t="s">
        <v>88</v>
      </c>
      <c r="B20" s="24" t="s">
        <v>89</v>
      </c>
      <c r="C20" s="24" t="s">
        <v>90</v>
      </c>
      <c r="D20" s="24" t="s">
        <v>91</v>
      </c>
      <c r="E20" s="18" t="s">
        <v>161</v>
      </c>
      <c r="F20" s="18"/>
      <c r="G20" s="18"/>
      <c r="H20" s="24">
        <v>607794278</v>
      </c>
      <c r="I20" s="24" t="s">
        <v>175</v>
      </c>
      <c r="J20" s="23" t="s">
        <v>194</v>
      </c>
      <c r="K20" s="46" t="s">
        <v>196</v>
      </c>
      <c r="L20" s="47">
        <f t="shared" si="0"/>
        <v>1.5</v>
      </c>
      <c r="M20" s="57" t="s">
        <v>203</v>
      </c>
      <c r="N20" s="20" t="s">
        <v>196</v>
      </c>
      <c r="O20" s="23">
        <v>0.5</v>
      </c>
      <c r="P20" s="23">
        <v>1</v>
      </c>
      <c r="Q20" s="23">
        <v>0</v>
      </c>
      <c r="R20" s="20">
        <f t="shared" si="1"/>
        <v>0</v>
      </c>
      <c r="S20" s="20">
        <v>0</v>
      </c>
      <c r="T20" s="23">
        <f t="shared" si="2"/>
        <v>0</v>
      </c>
      <c r="U20" s="23">
        <f t="shared" si="3"/>
        <v>0</v>
      </c>
      <c r="V20" s="54">
        <v>0</v>
      </c>
      <c r="W20" s="23">
        <v>0</v>
      </c>
      <c r="X20" s="23">
        <f t="shared" si="4"/>
        <v>0</v>
      </c>
      <c r="Y20" s="23">
        <v>0</v>
      </c>
      <c r="Z20" s="23">
        <f t="shared" si="5"/>
        <v>0</v>
      </c>
      <c r="AA20" s="23">
        <v>0</v>
      </c>
      <c r="AB20" s="23">
        <f t="shared" si="9"/>
        <v>0</v>
      </c>
      <c r="AC20" s="54">
        <f t="shared" si="6"/>
        <v>0</v>
      </c>
      <c r="AD20" s="20">
        <v>0</v>
      </c>
      <c r="AE20" s="92">
        <f t="shared" si="8"/>
        <v>0</v>
      </c>
      <c r="AF20" s="85">
        <f t="shared" si="7"/>
        <v>1.5</v>
      </c>
      <c r="AG20" s="19" t="s">
        <v>201</v>
      </c>
    </row>
    <row r="21" spans="1:33" ht="30" x14ac:dyDescent="0.3">
      <c r="A21" s="70" t="s">
        <v>96</v>
      </c>
      <c r="B21" s="24" t="s">
        <v>238</v>
      </c>
      <c r="C21" s="24" t="s">
        <v>239</v>
      </c>
      <c r="D21" s="24" t="s">
        <v>44</v>
      </c>
      <c r="E21" s="18" t="s">
        <v>161</v>
      </c>
      <c r="F21" s="24"/>
      <c r="G21" s="24"/>
      <c r="H21" s="24">
        <v>615436814</v>
      </c>
      <c r="I21" s="24" t="s">
        <v>177</v>
      </c>
      <c r="J21" s="23" t="s">
        <v>194</v>
      </c>
      <c r="K21" s="46" t="s">
        <v>196</v>
      </c>
      <c r="L21" s="47">
        <f t="shared" si="0"/>
        <v>1.5</v>
      </c>
      <c r="M21" s="58" t="s">
        <v>203</v>
      </c>
      <c r="N21" s="20" t="s">
        <v>196</v>
      </c>
      <c r="O21" s="20">
        <v>0.5</v>
      </c>
      <c r="P21" s="20">
        <v>1</v>
      </c>
      <c r="Q21" s="53"/>
      <c r="R21" s="20">
        <f t="shared" si="1"/>
        <v>0</v>
      </c>
      <c r="S21" s="20">
        <v>0</v>
      </c>
      <c r="T21" s="23">
        <f t="shared" si="2"/>
        <v>0</v>
      </c>
      <c r="U21" s="23">
        <f t="shared" si="3"/>
        <v>0</v>
      </c>
      <c r="V21" s="54">
        <v>0</v>
      </c>
      <c r="W21" s="20">
        <v>0</v>
      </c>
      <c r="X21" s="23">
        <f t="shared" si="4"/>
        <v>0</v>
      </c>
      <c r="Y21" s="23">
        <v>0</v>
      </c>
      <c r="Z21" s="23">
        <f t="shared" si="5"/>
        <v>0</v>
      </c>
      <c r="AA21" s="23">
        <v>0</v>
      </c>
      <c r="AB21" s="23">
        <f t="shared" si="9"/>
        <v>0</v>
      </c>
      <c r="AC21" s="54">
        <f t="shared" si="6"/>
        <v>0</v>
      </c>
      <c r="AD21" s="20">
        <v>0</v>
      </c>
      <c r="AE21" s="92">
        <f t="shared" si="8"/>
        <v>0</v>
      </c>
      <c r="AF21" s="85">
        <f t="shared" si="7"/>
        <v>1.5</v>
      </c>
      <c r="AG21" t="s">
        <v>204</v>
      </c>
    </row>
    <row r="22" spans="1:33" ht="30" x14ac:dyDescent="0.3">
      <c r="A22" s="70" t="s">
        <v>141</v>
      </c>
      <c r="B22" s="24" t="s">
        <v>240</v>
      </c>
      <c r="C22" s="24" t="s">
        <v>241</v>
      </c>
      <c r="D22" s="24" t="s">
        <v>242</v>
      </c>
      <c r="E22" s="18" t="s">
        <v>161</v>
      </c>
      <c r="F22" s="24"/>
      <c r="G22" s="24"/>
      <c r="H22" s="24">
        <v>637136002</v>
      </c>
      <c r="I22" s="24" t="s">
        <v>189</v>
      </c>
      <c r="J22" s="23" t="s">
        <v>194</v>
      </c>
      <c r="K22" s="46" t="s">
        <v>196</v>
      </c>
      <c r="L22" s="47">
        <f t="shared" si="0"/>
        <v>1</v>
      </c>
      <c r="M22" s="58" t="s">
        <v>203</v>
      </c>
      <c r="N22" s="53" t="s">
        <v>196</v>
      </c>
      <c r="O22" s="53">
        <v>0</v>
      </c>
      <c r="P22" s="53">
        <v>1</v>
      </c>
      <c r="Q22" s="53">
        <v>0</v>
      </c>
      <c r="R22" s="20">
        <f t="shared" si="1"/>
        <v>0</v>
      </c>
      <c r="S22" s="20">
        <v>0</v>
      </c>
      <c r="T22" s="23">
        <f t="shared" si="2"/>
        <v>0</v>
      </c>
      <c r="U22" s="23">
        <f t="shared" si="3"/>
        <v>0</v>
      </c>
      <c r="V22" s="54">
        <v>0</v>
      </c>
      <c r="W22" s="20">
        <v>0</v>
      </c>
      <c r="X22" s="23">
        <f t="shared" si="4"/>
        <v>0</v>
      </c>
      <c r="Y22" s="23">
        <v>0</v>
      </c>
      <c r="Z22" s="23">
        <f t="shared" si="5"/>
        <v>0</v>
      </c>
      <c r="AA22" s="23">
        <v>0</v>
      </c>
      <c r="AB22" s="23">
        <f t="shared" si="9"/>
        <v>0</v>
      </c>
      <c r="AC22" s="54">
        <f t="shared" si="6"/>
        <v>0</v>
      </c>
      <c r="AD22" s="53">
        <v>0</v>
      </c>
      <c r="AE22" s="92">
        <f t="shared" si="8"/>
        <v>0</v>
      </c>
      <c r="AF22" s="85">
        <f t="shared" si="7"/>
        <v>1</v>
      </c>
      <c r="AG22" s="19" t="s">
        <v>211</v>
      </c>
    </row>
    <row r="23" spans="1:33" ht="30" x14ac:dyDescent="0.3">
      <c r="A23" s="70" t="s">
        <v>42</v>
      </c>
      <c r="B23" s="24" t="s">
        <v>43</v>
      </c>
      <c r="C23" s="24" t="s">
        <v>44</v>
      </c>
      <c r="D23" s="24" t="s">
        <v>45</v>
      </c>
      <c r="E23" s="18" t="s">
        <v>161</v>
      </c>
      <c r="F23" s="18"/>
      <c r="G23" s="18"/>
      <c r="H23" s="24">
        <v>679489296</v>
      </c>
      <c r="I23" s="24" t="s">
        <v>163</v>
      </c>
      <c r="J23" s="23" t="s">
        <v>194</v>
      </c>
      <c r="K23" s="46" t="s">
        <v>196</v>
      </c>
      <c r="L23" s="47">
        <f t="shared" si="0"/>
        <v>0</v>
      </c>
      <c r="M23" s="59" t="s">
        <v>200</v>
      </c>
      <c r="N23" s="20" t="s">
        <v>196</v>
      </c>
      <c r="O23" s="20">
        <v>0</v>
      </c>
      <c r="P23" s="20">
        <v>0</v>
      </c>
      <c r="Q23" s="20">
        <v>0</v>
      </c>
      <c r="R23" s="20">
        <f t="shared" si="1"/>
        <v>0</v>
      </c>
      <c r="S23" s="20">
        <v>0</v>
      </c>
      <c r="T23" s="23">
        <f t="shared" si="2"/>
        <v>0</v>
      </c>
      <c r="U23" s="23">
        <f t="shared" si="3"/>
        <v>0</v>
      </c>
      <c r="V23" s="54">
        <v>0</v>
      </c>
      <c r="W23" s="20">
        <v>0</v>
      </c>
      <c r="X23" s="23">
        <f t="shared" si="4"/>
        <v>0</v>
      </c>
      <c r="Y23" s="23">
        <v>0</v>
      </c>
      <c r="Z23" s="23">
        <f t="shared" si="5"/>
        <v>0</v>
      </c>
      <c r="AA23" s="20">
        <v>0</v>
      </c>
      <c r="AB23" s="23">
        <f t="shared" si="9"/>
        <v>0</v>
      </c>
      <c r="AC23" s="54">
        <f t="shared" si="6"/>
        <v>0</v>
      </c>
      <c r="AD23" s="20">
        <v>0</v>
      </c>
      <c r="AE23" s="92">
        <f t="shared" si="8"/>
        <v>0</v>
      </c>
      <c r="AF23" s="85">
        <f t="shared" si="7"/>
        <v>0</v>
      </c>
      <c r="AG23" s="19" t="s">
        <v>197</v>
      </c>
    </row>
    <row r="24" spans="1:33" ht="30" x14ac:dyDescent="0.3">
      <c r="A24" s="70" t="s">
        <v>46</v>
      </c>
      <c r="B24" s="24" t="s">
        <v>47</v>
      </c>
      <c r="C24" s="24" t="s">
        <v>48</v>
      </c>
      <c r="D24" s="24" t="s">
        <v>49</v>
      </c>
      <c r="E24" s="18" t="s">
        <v>161</v>
      </c>
      <c r="F24" s="18"/>
      <c r="G24" s="18"/>
      <c r="H24" s="24">
        <v>627920096</v>
      </c>
      <c r="I24" s="24" t="s">
        <v>164</v>
      </c>
      <c r="J24" s="23" t="s">
        <v>194</v>
      </c>
      <c r="K24" s="46" t="s">
        <v>196</v>
      </c>
      <c r="L24" s="47">
        <f t="shared" si="0"/>
        <v>0</v>
      </c>
      <c r="M24" s="59" t="s">
        <v>200</v>
      </c>
      <c r="N24" s="20" t="s">
        <v>196</v>
      </c>
      <c r="O24" s="20">
        <v>0</v>
      </c>
      <c r="P24" s="20">
        <v>0</v>
      </c>
      <c r="Q24" s="20">
        <v>0</v>
      </c>
      <c r="R24" s="20">
        <f t="shared" si="1"/>
        <v>0</v>
      </c>
      <c r="S24" s="20">
        <v>0</v>
      </c>
      <c r="T24" s="23">
        <f t="shared" si="2"/>
        <v>0</v>
      </c>
      <c r="U24" s="23">
        <f t="shared" si="3"/>
        <v>0</v>
      </c>
      <c r="V24" s="54">
        <v>0</v>
      </c>
      <c r="W24" s="20">
        <v>0</v>
      </c>
      <c r="X24" s="23">
        <f t="shared" si="4"/>
        <v>0</v>
      </c>
      <c r="Y24" s="23">
        <v>0</v>
      </c>
      <c r="Z24" s="23">
        <f t="shared" si="5"/>
        <v>0</v>
      </c>
      <c r="AA24" s="20">
        <v>0</v>
      </c>
      <c r="AB24" s="23">
        <f t="shared" si="9"/>
        <v>0</v>
      </c>
      <c r="AC24" s="54">
        <f t="shared" si="6"/>
        <v>0</v>
      </c>
      <c r="AD24" s="20">
        <v>0</v>
      </c>
      <c r="AE24" s="92">
        <f t="shared" si="8"/>
        <v>0</v>
      </c>
      <c r="AF24" s="85">
        <f t="shared" si="7"/>
        <v>0</v>
      </c>
      <c r="AG24" s="19" t="s">
        <v>198</v>
      </c>
    </row>
    <row r="25" spans="1:33" ht="30" x14ac:dyDescent="0.3">
      <c r="A25" s="70" t="s">
        <v>50</v>
      </c>
      <c r="B25" s="24" t="s">
        <v>243</v>
      </c>
      <c r="C25" s="24" t="s">
        <v>244</v>
      </c>
      <c r="D25" s="24" t="s">
        <v>245</v>
      </c>
      <c r="E25" s="18" t="s">
        <v>161</v>
      </c>
      <c r="F25" s="18"/>
      <c r="G25" s="18"/>
      <c r="H25" s="24">
        <v>639663822</v>
      </c>
      <c r="I25" s="24" t="s">
        <v>165</v>
      </c>
      <c r="J25" s="23" t="s">
        <v>194</v>
      </c>
      <c r="K25" s="46" t="s">
        <v>196</v>
      </c>
      <c r="L25" s="47">
        <f t="shared" si="0"/>
        <v>0</v>
      </c>
      <c r="M25" s="59" t="s">
        <v>200</v>
      </c>
      <c r="N25" s="20" t="s">
        <v>196</v>
      </c>
      <c r="O25" s="20">
        <v>0</v>
      </c>
      <c r="P25" s="20">
        <v>0</v>
      </c>
      <c r="Q25" s="20">
        <v>0</v>
      </c>
      <c r="R25" s="20">
        <f t="shared" si="1"/>
        <v>0</v>
      </c>
      <c r="S25" s="20">
        <v>0</v>
      </c>
      <c r="T25" s="23">
        <f t="shared" si="2"/>
        <v>0</v>
      </c>
      <c r="U25" s="23">
        <f t="shared" si="3"/>
        <v>0</v>
      </c>
      <c r="V25" s="54">
        <v>0</v>
      </c>
      <c r="W25" s="20">
        <v>0</v>
      </c>
      <c r="X25" s="23">
        <f t="shared" si="4"/>
        <v>0</v>
      </c>
      <c r="Y25" s="23">
        <v>0</v>
      </c>
      <c r="Z25" s="23">
        <f t="shared" si="5"/>
        <v>0</v>
      </c>
      <c r="AA25" s="20">
        <v>0</v>
      </c>
      <c r="AB25" s="23">
        <f t="shared" si="9"/>
        <v>0</v>
      </c>
      <c r="AC25" s="54">
        <f t="shared" si="6"/>
        <v>0</v>
      </c>
      <c r="AD25" s="20">
        <v>0</v>
      </c>
      <c r="AE25" s="92">
        <f t="shared" si="8"/>
        <v>0</v>
      </c>
      <c r="AF25" s="85">
        <f t="shared" si="7"/>
        <v>0</v>
      </c>
      <c r="AG25" s="19" t="s">
        <v>199</v>
      </c>
    </row>
    <row r="26" spans="1:33" ht="30" x14ac:dyDescent="0.3">
      <c r="A26" s="70" t="s">
        <v>58</v>
      </c>
      <c r="B26" s="24" t="s">
        <v>246</v>
      </c>
      <c r="C26" s="24" t="s">
        <v>247</v>
      </c>
      <c r="D26" s="24" t="s">
        <v>248</v>
      </c>
      <c r="E26" s="18" t="s">
        <v>161</v>
      </c>
      <c r="F26" s="18"/>
      <c r="G26" s="18"/>
      <c r="H26" s="24">
        <v>620786299</v>
      </c>
      <c r="I26" s="24" t="s">
        <v>167</v>
      </c>
      <c r="J26" s="23" t="s">
        <v>194</v>
      </c>
      <c r="K26" s="51" t="s">
        <v>196</v>
      </c>
      <c r="L26" s="47">
        <f t="shared" si="0"/>
        <v>0</v>
      </c>
      <c r="M26" s="59" t="s">
        <v>200</v>
      </c>
      <c r="N26" s="20" t="s">
        <v>196</v>
      </c>
      <c r="O26" s="20">
        <v>0</v>
      </c>
      <c r="P26" s="20">
        <v>0</v>
      </c>
      <c r="Q26" s="20">
        <v>0</v>
      </c>
      <c r="R26" s="20">
        <f t="shared" si="1"/>
        <v>0</v>
      </c>
      <c r="S26" s="20">
        <v>0</v>
      </c>
      <c r="T26" s="23">
        <f t="shared" si="2"/>
        <v>0</v>
      </c>
      <c r="U26" s="23">
        <f t="shared" si="3"/>
        <v>0</v>
      </c>
      <c r="V26" s="54">
        <v>0</v>
      </c>
      <c r="W26" s="20">
        <v>0</v>
      </c>
      <c r="X26" s="23">
        <f t="shared" si="4"/>
        <v>0</v>
      </c>
      <c r="Y26" s="23">
        <v>0</v>
      </c>
      <c r="Z26" s="23">
        <f t="shared" si="5"/>
        <v>0</v>
      </c>
      <c r="AA26" s="20">
        <v>0</v>
      </c>
      <c r="AB26" s="23">
        <f t="shared" si="9"/>
        <v>0</v>
      </c>
      <c r="AC26" s="54">
        <f t="shared" si="6"/>
        <v>0</v>
      </c>
      <c r="AD26" s="20">
        <v>0</v>
      </c>
      <c r="AE26" s="92">
        <f t="shared" si="8"/>
        <v>0</v>
      </c>
      <c r="AF26" s="85">
        <f t="shared" si="7"/>
        <v>0</v>
      </c>
      <c r="AG26" s="19" t="s">
        <v>199</v>
      </c>
    </row>
    <row r="27" spans="1:33" ht="30" x14ac:dyDescent="0.3">
      <c r="A27" s="70" t="s">
        <v>100</v>
      </c>
      <c r="B27" s="24" t="s">
        <v>101</v>
      </c>
      <c r="C27" s="24" t="s">
        <v>102</v>
      </c>
      <c r="D27" s="24" t="s">
        <v>103</v>
      </c>
      <c r="E27" s="18" t="s">
        <v>161</v>
      </c>
      <c r="F27" s="24"/>
      <c r="G27" s="24"/>
      <c r="H27" s="24">
        <v>663567648</v>
      </c>
      <c r="I27" s="24" t="s">
        <v>178</v>
      </c>
      <c r="J27" s="23" t="s">
        <v>194</v>
      </c>
      <c r="K27" s="46" t="s">
        <v>196</v>
      </c>
      <c r="L27" s="47">
        <f t="shared" si="0"/>
        <v>0</v>
      </c>
      <c r="M27" s="58" t="s">
        <v>203</v>
      </c>
      <c r="N27" s="20" t="s">
        <v>196</v>
      </c>
      <c r="O27" s="20">
        <v>0</v>
      </c>
      <c r="P27" s="20">
        <v>0</v>
      </c>
      <c r="Q27" s="20">
        <v>0</v>
      </c>
      <c r="R27" s="20">
        <f t="shared" si="1"/>
        <v>0</v>
      </c>
      <c r="S27" s="20">
        <v>0</v>
      </c>
      <c r="T27" s="23">
        <f t="shared" si="2"/>
        <v>0</v>
      </c>
      <c r="U27" s="23">
        <f t="shared" si="3"/>
        <v>0</v>
      </c>
      <c r="V27" s="54">
        <v>0</v>
      </c>
      <c r="W27" s="20">
        <v>0</v>
      </c>
      <c r="X27" s="23">
        <f t="shared" si="4"/>
        <v>0</v>
      </c>
      <c r="Y27" s="23">
        <v>0</v>
      </c>
      <c r="Z27" s="23">
        <f t="shared" si="5"/>
        <v>0</v>
      </c>
      <c r="AA27" s="23">
        <v>0</v>
      </c>
      <c r="AB27" s="23">
        <f t="shared" si="9"/>
        <v>0</v>
      </c>
      <c r="AC27" s="54">
        <f t="shared" si="6"/>
        <v>0</v>
      </c>
      <c r="AD27" s="20">
        <v>0</v>
      </c>
      <c r="AE27" s="92">
        <f t="shared" si="8"/>
        <v>0</v>
      </c>
      <c r="AF27" s="85">
        <f t="shared" si="7"/>
        <v>0</v>
      </c>
      <c r="AG27" s="19" t="s">
        <v>207</v>
      </c>
    </row>
    <row r="28" spans="1:33" s="19" customFormat="1" ht="30" x14ac:dyDescent="0.3">
      <c r="A28" s="70" t="s">
        <v>104</v>
      </c>
      <c r="B28" s="24" t="s">
        <v>249</v>
      </c>
      <c r="C28" s="24" t="s">
        <v>250</v>
      </c>
      <c r="D28" s="24" t="s">
        <v>251</v>
      </c>
      <c r="E28" s="18" t="s">
        <v>161</v>
      </c>
      <c r="F28" s="24"/>
      <c r="G28" s="24"/>
      <c r="H28" s="24">
        <v>690709327</v>
      </c>
      <c r="I28" s="24" t="s">
        <v>179</v>
      </c>
      <c r="J28" s="23" t="s">
        <v>194</v>
      </c>
      <c r="K28" s="46" t="s">
        <v>196</v>
      </c>
      <c r="L28" s="47">
        <f t="shared" si="0"/>
        <v>0</v>
      </c>
      <c r="M28" s="58" t="s">
        <v>203</v>
      </c>
      <c r="N28" s="20" t="s">
        <v>196</v>
      </c>
      <c r="O28" s="20">
        <v>0</v>
      </c>
      <c r="P28" s="20">
        <v>0</v>
      </c>
      <c r="Q28" s="20">
        <v>0</v>
      </c>
      <c r="R28" s="20">
        <f t="shared" si="1"/>
        <v>0</v>
      </c>
      <c r="S28" s="20">
        <v>0</v>
      </c>
      <c r="T28" s="23">
        <f t="shared" si="2"/>
        <v>0</v>
      </c>
      <c r="U28" s="23">
        <f t="shared" si="3"/>
        <v>0</v>
      </c>
      <c r="V28" s="54">
        <v>0</v>
      </c>
      <c r="W28" s="20">
        <v>0</v>
      </c>
      <c r="X28" s="23">
        <f t="shared" si="4"/>
        <v>0</v>
      </c>
      <c r="Y28" s="23">
        <v>0</v>
      </c>
      <c r="Z28" s="23">
        <f t="shared" si="5"/>
        <v>0</v>
      </c>
      <c r="AA28" s="23">
        <v>0</v>
      </c>
      <c r="AB28" s="23">
        <f t="shared" si="9"/>
        <v>0</v>
      </c>
      <c r="AC28" s="54">
        <f t="shared" si="6"/>
        <v>0</v>
      </c>
      <c r="AD28" s="20">
        <v>0</v>
      </c>
      <c r="AE28" s="92">
        <f t="shared" si="8"/>
        <v>0</v>
      </c>
      <c r="AF28" s="85">
        <f t="shared" si="7"/>
        <v>0</v>
      </c>
      <c r="AG28" s="19" t="s">
        <v>199</v>
      </c>
    </row>
    <row r="29" spans="1:33" ht="30" x14ac:dyDescent="0.3">
      <c r="A29" s="70" t="s">
        <v>108</v>
      </c>
      <c r="B29" s="24" t="s">
        <v>109</v>
      </c>
      <c r="C29" s="24" t="s">
        <v>110</v>
      </c>
      <c r="D29" s="24" t="s">
        <v>49</v>
      </c>
      <c r="E29" s="18" t="s">
        <v>161</v>
      </c>
      <c r="F29" s="24"/>
      <c r="G29" s="24"/>
      <c r="H29" s="24">
        <v>620923340</v>
      </c>
      <c r="I29" s="24" t="s">
        <v>180</v>
      </c>
      <c r="J29" s="23" t="s">
        <v>194</v>
      </c>
      <c r="K29" s="46" t="s">
        <v>196</v>
      </c>
      <c r="L29" s="47">
        <f t="shared" si="0"/>
        <v>0</v>
      </c>
      <c r="M29" s="58" t="s">
        <v>203</v>
      </c>
      <c r="N29" s="20" t="s">
        <v>196</v>
      </c>
      <c r="O29" s="20">
        <v>0</v>
      </c>
      <c r="P29" s="20">
        <v>0</v>
      </c>
      <c r="Q29" s="20">
        <v>0</v>
      </c>
      <c r="R29" s="20">
        <f t="shared" si="1"/>
        <v>0</v>
      </c>
      <c r="S29" s="20">
        <v>0</v>
      </c>
      <c r="T29" s="23">
        <f t="shared" si="2"/>
        <v>0</v>
      </c>
      <c r="U29" s="23">
        <f t="shared" si="3"/>
        <v>0</v>
      </c>
      <c r="V29" s="54">
        <v>0</v>
      </c>
      <c r="W29" s="20">
        <v>0</v>
      </c>
      <c r="X29" s="23">
        <f t="shared" si="4"/>
        <v>0</v>
      </c>
      <c r="Y29" s="23">
        <v>0</v>
      </c>
      <c r="Z29" s="23">
        <f t="shared" si="5"/>
        <v>0</v>
      </c>
      <c r="AA29" s="23">
        <v>0</v>
      </c>
      <c r="AB29" s="23">
        <f t="shared" si="9"/>
        <v>0</v>
      </c>
      <c r="AC29" s="54">
        <f t="shared" si="6"/>
        <v>0</v>
      </c>
      <c r="AD29" s="20">
        <v>0</v>
      </c>
      <c r="AE29" s="92">
        <f t="shared" si="8"/>
        <v>0</v>
      </c>
      <c r="AF29" s="85">
        <f t="shared" si="7"/>
        <v>0</v>
      </c>
      <c r="AG29" s="19" t="s">
        <v>199</v>
      </c>
    </row>
    <row r="30" spans="1:33" s="19" customFormat="1" ht="30" x14ac:dyDescent="0.3">
      <c r="A30" s="70" t="s">
        <v>111</v>
      </c>
      <c r="B30" s="24" t="s">
        <v>252</v>
      </c>
      <c r="C30" s="24" t="s">
        <v>253</v>
      </c>
      <c r="D30" s="24" t="s">
        <v>147</v>
      </c>
      <c r="E30" s="18" t="s">
        <v>161</v>
      </c>
      <c r="F30" s="24"/>
      <c r="G30" s="24"/>
      <c r="H30" s="24">
        <v>637561627</v>
      </c>
      <c r="I30" s="24" t="s">
        <v>181</v>
      </c>
      <c r="J30" s="23" t="s">
        <v>194</v>
      </c>
      <c r="K30" s="46" t="s">
        <v>196</v>
      </c>
      <c r="L30" s="47">
        <f t="shared" si="0"/>
        <v>0</v>
      </c>
      <c r="M30" s="58" t="s">
        <v>203</v>
      </c>
      <c r="N30" s="20" t="s">
        <v>196</v>
      </c>
      <c r="O30" s="20">
        <v>0</v>
      </c>
      <c r="P30" s="20">
        <v>0</v>
      </c>
      <c r="Q30" s="20">
        <v>0</v>
      </c>
      <c r="R30" s="20">
        <f t="shared" si="1"/>
        <v>0</v>
      </c>
      <c r="S30" s="20">
        <v>0</v>
      </c>
      <c r="T30" s="23">
        <f t="shared" si="2"/>
        <v>0</v>
      </c>
      <c r="U30" s="23">
        <f t="shared" si="3"/>
        <v>0</v>
      </c>
      <c r="V30" s="54">
        <v>0</v>
      </c>
      <c r="W30" s="20">
        <v>0</v>
      </c>
      <c r="X30" s="23">
        <f t="shared" si="4"/>
        <v>0</v>
      </c>
      <c r="Y30" s="23">
        <v>0</v>
      </c>
      <c r="Z30" s="23">
        <f t="shared" si="5"/>
        <v>0</v>
      </c>
      <c r="AA30" s="23">
        <v>0</v>
      </c>
      <c r="AB30" s="23">
        <f t="shared" si="9"/>
        <v>0</v>
      </c>
      <c r="AC30" s="54">
        <f t="shared" si="6"/>
        <v>0</v>
      </c>
      <c r="AD30" s="20">
        <v>0</v>
      </c>
      <c r="AE30" s="92">
        <f t="shared" si="8"/>
        <v>0</v>
      </c>
      <c r="AF30" s="85">
        <f t="shared" si="7"/>
        <v>0</v>
      </c>
      <c r="AG30" s="19" t="s">
        <v>199</v>
      </c>
    </row>
    <row r="31" spans="1:33" ht="30" x14ac:dyDescent="0.3">
      <c r="A31" s="70" t="s">
        <v>115</v>
      </c>
      <c r="B31" s="24" t="s">
        <v>116</v>
      </c>
      <c r="C31" s="24" t="s">
        <v>117</v>
      </c>
      <c r="D31" s="24" t="s">
        <v>118</v>
      </c>
      <c r="E31" s="18" t="s">
        <v>161</v>
      </c>
      <c r="F31" s="24"/>
      <c r="G31" s="24"/>
      <c r="H31" s="24">
        <v>638296588</v>
      </c>
      <c r="I31" s="24" t="s">
        <v>182</v>
      </c>
      <c r="J31" s="23" t="s">
        <v>194</v>
      </c>
      <c r="K31" s="46" t="s">
        <v>196</v>
      </c>
      <c r="L31" s="47">
        <f t="shared" si="0"/>
        <v>0</v>
      </c>
      <c r="M31" s="58" t="s">
        <v>203</v>
      </c>
      <c r="N31" s="20" t="s">
        <v>196</v>
      </c>
      <c r="O31" s="20">
        <v>0</v>
      </c>
      <c r="P31" s="20">
        <v>0</v>
      </c>
      <c r="Q31" s="20">
        <v>0</v>
      </c>
      <c r="R31" s="20">
        <f t="shared" si="1"/>
        <v>0</v>
      </c>
      <c r="S31" s="20">
        <v>0</v>
      </c>
      <c r="T31" s="23">
        <f t="shared" si="2"/>
        <v>0</v>
      </c>
      <c r="U31" s="23">
        <f t="shared" si="3"/>
        <v>0</v>
      </c>
      <c r="V31" s="54">
        <v>0</v>
      </c>
      <c r="W31" s="20">
        <v>0</v>
      </c>
      <c r="X31" s="23">
        <f t="shared" si="4"/>
        <v>0</v>
      </c>
      <c r="Y31" s="23">
        <v>0</v>
      </c>
      <c r="Z31" s="23">
        <f t="shared" si="5"/>
        <v>0</v>
      </c>
      <c r="AA31" s="23">
        <v>0</v>
      </c>
      <c r="AB31" s="23">
        <f t="shared" si="9"/>
        <v>0</v>
      </c>
      <c r="AC31" s="54">
        <f t="shared" si="6"/>
        <v>0</v>
      </c>
      <c r="AD31" s="20">
        <v>0</v>
      </c>
      <c r="AE31" s="92">
        <f t="shared" si="8"/>
        <v>0</v>
      </c>
      <c r="AF31" s="85">
        <f t="shared" si="7"/>
        <v>0</v>
      </c>
      <c r="AG31" s="19" t="s">
        <v>199</v>
      </c>
    </row>
    <row r="32" spans="1:33" ht="30" x14ac:dyDescent="0.3">
      <c r="A32" s="70" t="s">
        <v>119</v>
      </c>
      <c r="B32" s="24" t="s">
        <v>120</v>
      </c>
      <c r="C32" s="24" t="s">
        <v>121</v>
      </c>
      <c r="D32" s="24" t="s">
        <v>95</v>
      </c>
      <c r="E32" s="18" t="s">
        <v>161</v>
      </c>
      <c r="F32" s="24"/>
      <c r="G32" s="24"/>
      <c r="H32" s="24">
        <v>616796879</v>
      </c>
      <c r="I32" s="24" t="s">
        <v>183</v>
      </c>
      <c r="J32" s="23" t="s">
        <v>194</v>
      </c>
      <c r="K32" s="46" t="s">
        <v>196</v>
      </c>
      <c r="L32" s="47">
        <f t="shared" si="0"/>
        <v>0</v>
      </c>
      <c r="M32" s="58" t="s">
        <v>203</v>
      </c>
      <c r="N32" s="20" t="s">
        <v>196</v>
      </c>
      <c r="O32" s="20">
        <v>0</v>
      </c>
      <c r="P32" s="20">
        <v>0</v>
      </c>
      <c r="Q32" s="20">
        <v>0</v>
      </c>
      <c r="R32" s="20">
        <f t="shared" si="1"/>
        <v>0</v>
      </c>
      <c r="S32" s="20">
        <v>0</v>
      </c>
      <c r="T32" s="23">
        <f t="shared" si="2"/>
        <v>0</v>
      </c>
      <c r="U32" s="23">
        <f t="shared" si="3"/>
        <v>0</v>
      </c>
      <c r="V32" s="54">
        <v>0</v>
      </c>
      <c r="W32" s="20">
        <v>0</v>
      </c>
      <c r="X32" s="23">
        <f t="shared" si="4"/>
        <v>0</v>
      </c>
      <c r="Y32" s="23">
        <v>0</v>
      </c>
      <c r="Z32" s="23">
        <f t="shared" si="5"/>
        <v>0</v>
      </c>
      <c r="AA32" s="23">
        <v>0</v>
      </c>
      <c r="AB32" s="23">
        <f t="shared" si="9"/>
        <v>0</v>
      </c>
      <c r="AC32" s="54">
        <f t="shared" si="6"/>
        <v>0</v>
      </c>
      <c r="AD32" s="20">
        <v>0</v>
      </c>
      <c r="AE32" s="92">
        <f t="shared" si="8"/>
        <v>0</v>
      </c>
      <c r="AF32" s="85">
        <f t="shared" si="7"/>
        <v>0</v>
      </c>
      <c r="AG32" s="19" t="s">
        <v>199</v>
      </c>
    </row>
    <row r="33" spans="1:33" ht="30" x14ac:dyDescent="0.3">
      <c r="A33" s="70" t="s">
        <v>122</v>
      </c>
      <c r="B33" s="24" t="s">
        <v>123</v>
      </c>
      <c r="C33" s="24" t="s">
        <v>124</v>
      </c>
      <c r="D33" s="24"/>
      <c r="E33" s="18" t="s">
        <v>161</v>
      </c>
      <c r="F33" s="24"/>
      <c r="G33" s="24"/>
      <c r="H33" s="24">
        <v>647995418</v>
      </c>
      <c r="I33" s="24" t="s">
        <v>184</v>
      </c>
      <c r="J33" s="23" t="s">
        <v>194</v>
      </c>
      <c r="K33" s="46" t="s">
        <v>196</v>
      </c>
      <c r="L33" s="47">
        <f t="shared" si="0"/>
        <v>0</v>
      </c>
      <c r="M33" s="58" t="s">
        <v>203</v>
      </c>
      <c r="N33" s="20" t="s">
        <v>196</v>
      </c>
      <c r="O33" s="20">
        <v>0</v>
      </c>
      <c r="P33" s="20">
        <v>0</v>
      </c>
      <c r="Q33" s="20">
        <v>0</v>
      </c>
      <c r="R33" s="20">
        <f t="shared" si="1"/>
        <v>0</v>
      </c>
      <c r="S33" s="20">
        <v>0</v>
      </c>
      <c r="T33" s="23">
        <f t="shared" si="2"/>
        <v>0</v>
      </c>
      <c r="U33" s="23">
        <f t="shared" si="3"/>
        <v>0</v>
      </c>
      <c r="V33" s="54">
        <v>0</v>
      </c>
      <c r="W33" s="20">
        <v>0</v>
      </c>
      <c r="X33" s="23">
        <f t="shared" si="4"/>
        <v>0</v>
      </c>
      <c r="Y33" s="23">
        <v>0</v>
      </c>
      <c r="Z33" s="23">
        <f t="shared" si="5"/>
        <v>0</v>
      </c>
      <c r="AA33" s="23">
        <v>0</v>
      </c>
      <c r="AB33" s="23">
        <f t="shared" si="9"/>
        <v>0</v>
      </c>
      <c r="AC33" s="54">
        <f t="shared" si="6"/>
        <v>0</v>
      </c>
      <c r="AD33" s="20">
        <v>0</v>
      </c>
      <c r="AE33" s="92">
        <f t="shared" si="8"/>
        <v>0</v>
      </c>
      <c r="AF33" s="85">
        <f t="shared" si="7"/>
        <v>0</v>
      </c>
      <c r="AG33" s="19" t="s">
        <v>199</v>
      </c>
    </row>
    <row r="34" spans="1:33" ht="30" x14ac:dyDescent="0.3">
      <c r="A34" s="70" t="s">
        <v>145</v>
      </c>
      <c r="B34" s="24" t="s">
        <v>146</v>
      </c>
      <c r="C34" s="24" t="s">
        <v>147</v>
      </c>
      <c r="D34" s="24" t="s">
        <v>148</v>
      </c>
      <c r="E34" s="18" t="s">
        <v>161</v>
      </c>
      <c r="F34" s="24"/>
      <c r="G34" s="24"/>
      <c r="H34" s="24">
        <v>699913407</v>
      </c>
      <c r="I34" s="24" t="s">
        <v>190</v>
      </c>
      <c r="J34" s="23" t="s">
        <v>194</v>
      </c>
      <c r="K34" s="46" t="s">
        <v>196</v>
      </c>
      <c r="L34" s="47">
        <f t="shared" si="0"/>
        <v>0</v>
      </c>
      <c r="M34" s="58" t="s">
        <v>200</v>
      </c>
      <c r="N34" s="23" t="s">
        <v>196</v>
      </c>
      <c r="O34" s="23">
        <v>0</v>
      </c>
      <c r="P34" s="23">
        <v>0</v>
      </c>
      <c r="Q34" s="23">
        <v>0</v>
      </c>
      <c r="R34" s="20">
        <f t="shared" si="1"/>
        <v>0</v>
      </c>
      <c r="S34" s="20">
        <v>0</v>
      </c>
      <c r="T34" s="23">
        <f t="shared" si="2"/>
        <v>0</v>
      </c>
      <c r="U34" s="23">
        <f t="shared" si="3"/>
        <v>0</v>
      </c>
      <c r="V34" s="54">
        <v>0</v>
      </c>
      <c r="W34" s="20">
        <v>0</v>
      </c>
      <c r="X34" s="23">
        <f t="shared" si="4"/>
        <v>0</v>
      </c>
      <c r="Y34" s="23">
        <v>0</v>
      </c>
      <c r="Z34" s="23">
        <f t="shared" si="5"/>
        <v>0</v>
      </c>
      <c r="AA34" s="23">
        <v>0</v>
      </c>
      <c r="AB34" s="23">
        <f t="shared" si="9"/>
        <v>0</v>
      </c>
      <c r="AC34" s="54">
        <f t="shared" si="6"/>
        <v>0</v>
      </c>
      <c r="AD34" s="23">
        <v>0</v>
      </c>
      <c r="AE34" s="92">
        <f t="shared" si="8"/>
        <v>0</v>
      </c>
      <c r="AF34" s="85">
        <f t="shared" si="7"/>
        <v>0</v>
      </c>
      <c r="AG34" s="19" t="s">
        <v>201</v>
      </c>
    </row>
    <row r="35" spans="1:33" ht="30.75" thickBot="1" x14ac:dyDescent="0.35">
      <c r="A35" s="72" t="s">
        <v>157</v>
      </c>
      <c r="B35" s="73" t="s">
        <v>158</v>
      </c>
      <c r="C35" s="73" t="s">
        <v>159</v>
      </c>
      <c r="D35" s="73" t="s">
        <v>160</v>
      </c>
      <c r="E35" s="74" t="s">
        <v>161</v>
      </c>
      <c r="F35" s="73"/>
      <c r="G35" s="73"/>
      <c r="H35" s="73">
        <v>695623710</v>
      </c>
      <c r="I35" s="73" t="s">
        <v>193</v>
      </c>
      <c r="J35" s="75" t="s">
        <v>194</v>
      </c>
      <c r="K35" s="76" t="s">
        <v>196</v>
      </c>
      <c r="L35" s="77">
        <f t="shared" si="0"/>
        <v>0</v>
      </c>
      <c r="M35" s="78" t="s">
        <v>203</v>
      </c>
      <c r="N35" s="79" t="s">
        <v>196</v>
      </c>
      <c r="O35" s="79">
        <v>0</v>
      </c>
      <c r="P35" s="79">
        <v>0</v>
      </c>
      <c r="Q35" s="79">
        <v>0</v>
      </c>
      <c r="R35" s="84">
        <f t="shared" si="1"/>
        <v>0</v>
      </c>
      <c r="S35" s="84">
        <v>0</v>
      </c>
      <c r="T35" s="75">
        <f t="shared" si="2"/>
        <v>0</v>
      </c>
      <c r="U35" s="75">
        <f t="shared" si="3"/>
        <v>0</v>
      </c>
      <c r="V35" s="80">
        <v>0</v>
      </c>
      <c r="W35" s="84">
        <v>0</v>
      </c>
      <c r="X35" s="75">
        <f t="shared" si="4"/>
        <v>0</v>
      </c>
      <c r="Y35" s="75">
        <v>0</v>
      </c>
      <c r="Z35" s="75">
        <f t="shared" si="5"/>
        <v>0</v>
      </c>
      <c r="AA35" s="75">
        <v>0</v>
      </c>
      <c r="AB35" s="75">
        <f t="shared" si="9"/>
        <v>0</v>
      </c>
      <c r="AC35" s="80">
        <f t="shared" si="6"/>
        <v>0</v>
      </c>
      <c r="AD35" s="79">
        <v>0</v>
      </c>
      <c r="AE35" s="93">
        <f t="shared" si="8"/>
        <v>0</v>
      </c>
      <c r="AF35" s="86">
        <f t="shared" si="7"/>
        <v>0</v>
      </c>
      <c r="AG35" s="19" t="s">
        <v>212</v>
      </c>
    </row>
    <row r="36" spans="1:33" ht="21" x14ac:dyDescent="0.25">
      <c r="AF36" s="45"/>
    </row>
    <row r="37" spans="1:33" ht="21" x14ac:dyDescent="0.25">
      <c r="AF37" s="22"/>
    </row>
    <row r="38" spans="1:33" ht="21" x14ac:dyDescent="0.25">
      <c r="AF38" s="22"/>
    </row>
    <row r="39" spans="1:33" ht="21" x14ac:dyDescent="0.25">
      <c r="AF39" s="22"/>
    </row>
    <row r="40" spans="1:33" ht="21" x14ac:dyDescent="0.25">
      <c r="AF40" s="22"/>
    </row>
    <row r="41" spans="1:33" ht="21" x14ac:dyDescent="0.25">
      <c r="AF41" s="22"/>
    </row>
    <row r="42" spans="1:33" ht="21" x14ac:dyDescent="0.25">
      <c r="AF42" s="22"/>
    </row>
    <row r="43" spans="1:33" ht="21" x14ac:dyDescent="0.25">
      <c r="AF43" s="22"/>
    </row>
    <row r="44" spans="1:33" ht="21" x14ac:dyDescent="0.25">
      <c r="AF44" s="22"/>
    </row>
    <row r="45" spans="1:33" ht="21" x14ac:dyDescent="0.25">
      <c r="AF45" s="22"/>
    </row>
    <row r="46" spans="1:33" ht="21" x14ac:dyDescent="0.25">
      <c r="AF46" s="22"/>
    </row>
    <row r="47" spans="1:33" ht="21" x14ac:dyDescent="0.25">
      <c r="AF47" s="22"/>
    </row>
    <row r="48" spans="1:33" ht="21" x14ac:dyDescent="0.25">
      <c r="AF48" s="22"/>
    </row>
    <row r="49" spans="32:32" ht="21" x14ac:dyDescent="0.25">
      <c r="AF49" s="22"/>
    </row>
    <row r="50" spans="32:32" ht="21" x14ac:dyDescent="0.25">
      <c r="AF50" s="22"/>
    </row>
    <row r="51" spans="32:32" ht="21" x14ac:dyDescent="0.25">
      <c r="AF51" s="22"/>
    </row>
    <row r="52" spans="32:32" ht="21" x14ac:dyDescent="0.25">
      <c r="AF52" s="22"/>
    </row>
    <row r="53" spans="32:32" ht="21" x14ac:dyDescent="0.25">
      <c r="AF53" s="22"/>
    </row>
    <row r="54" spans="32:32" ht="21" x14ac:dyDescent="0.25">
      <c r="AF54" s="22"/>
    </row>
    <row r="55" spans="32:32" ht="21" x14ac:dyDescent="0.25">
      <c r="AF55" s="22"/>
    </row>
    <row r="56" spans="32:32" ht="21" x14ac:dyDescent="0.25">
      <c r="AF56" s="22"/>
    </row>
    <row r="57" spans="32:32" ht="21" x14ac:dyDescent="0.25">
      <c r="AF57" s="22"/>
    </row>
    <row r="58" spans="32:32" ht="21" x14ac:dyDescent="0.25">
      <c r="AF58" s="22"/>
    </row>
    <row r="59" spans="32:32" ht="21" x14ac:dyDescent="0.25">
      <c r="AF59" s="22"/>
    </row>
    <row r="60" spans="32:32" ht="21" x14ac:dyDescent="0.25">
      <c r="AF60" s="22"/>
    </row>
    <row r="61" spans="32:32" ht="21" x14ac:dyDescent="0.25">
      <c r="AF61" s="22"/>
    </row>
    <row r="62" spans="32:32" ht="21" x14ac:dyDescent="0.25">
      <c r="AF62" s="22"/>
    </row>
    <row r="63" spans="32:32" ht="21" x14ac:dyDescent="0.25">
      <c r="AF63" s="22"/>
    </row>
    <row r="64" spans="32:32" ht="21" x14ac:dyDescent="0.25">
      <c r="AF64" s="22"/>
    </row>
    <row r="65" spans="32:32" ht="21" x14ac:dyDescent="0.25">
      <c r="AF65" s="22"/>
    </row>
    <row r="66" spans="32:32" ht="21" x14ac:dyDescent="0.25">
      <c r="AF66" s="22"/>
    </row>
    <row r="67" spans="32:32" ht="21" x14ac:dyDescent="0.25">
      <c r="AF67" s="22"/>
    </row>
    <row r="68" spans="32:32" ht="21" x14ac:dyDescent="0.25">
      <c r="AF68" s="22"/>
    </row>
    <row r="69" spans="32:32" ht="21" x14ac:dyDescent="0.25">
      <c r="AF69" s="22"/>
    </row>
  </sheetData>
  <mergeCells count="26">
    <mergeCell ref="K1:L1"/>
    <mergeCell ref="O1:AF1"/>
    <mergeCell ref="A2:A4"/>
    <mergeCell ref="B2:B4"/>
    <mergeCell ref="C2:C4"/>
    <mergeCell ref="D2:D4"/>
    <mergeCell ref="E2:E4"/>
    <mergeCell ref="F2:F4"/>
    <mergeCell ref="G2:G4"/>
    <mergeCell ref="A1:D1"/>
    <mergeCell ref="AF2:AF4"/>
    <mergeCell ref="Q3:R3"/>
    <mergeCell ref="S3:T3"/>
    <mergeCell ref="W3:X3"/>
    <mergeCell ref="Y3:Z3"/>
    <mergeCell ref="H2:H4"/>
    <mergeCell ref="I2:I4"/>
    <mergeCell ref="AA3:AB3"/>
    <mergeCell ref="AE2:AE4"/>
    <mergeCell ref="N2:N4"/>
    <mergeCell ref="Q2:T2"/>
    <mergeCell ref="V2:V4"/>
    <mergeCell ref="AC2:AC4"/>
    <mergeCell ref="O2:O4"/>
    <mergeCell ref="P2:P4"/>
    <mergeCell ref="J2:J4"/>
  </mergeCells>
  <conditionalFormatting sqref="A5">
    <cfRule type="duplicateValues" dxfId="31" priority="14"/>
  </conditionalFormatting>
  <conditionalFormatting sqref="A6">
    <cfRule type="duplicateValues" dxfId="30" priority="13"/>
  </conditionalFormatting>
  <conditionalFormatting sqref="A7">
    <cfRule type="duplicateValues" dxfId="29" priority="11"/>
  </conditionalFormatting>
  <conditionalFormatting sqref="A8">
    <cfRule type="duplicateValues" dxfId="28" priority="1"/>
  </conditionalFormatting>
  <conditionalFormatting sqref="A9">
    <cfRule type="duplicateValues" dxfId="27" priority="10"/>
  </conditionalFormatting>
  <conditionalFormatting sqref="A10">
    <cfRule type="duplicateValues" dxfId="26" priority="9"/>
  </conditionalFormatting>
  <conditionalFormatting sqref="A11">
    <cfRule type="duplicateValues" dxfId="25" priority="8"/>
  </conditionalFormatting>
  <conditionalFormatting sqref="A12">
    <cfRule type="duplicateValues" dxfId="24" priority="7"/>
  </conditionalFormatting>
  <conditionalFormatting sqref="A13">
    <cfRule type="duplicateValues" dxfId="23" priority="6"/>
  </conditionalFormatting>
  <conditionalFormatting sqref="A14">
    <cfRule type="duplicateValues" dxfId="22" priority="5"/>
  </conditionalFormatting>
  <conditionalFormatting sqref="A15">
    <cfRule type="duplicateValues" dxfId="21" priority="4"/>
  </conditionalFormatting>
  <conditionalFormatting sqref="A16">
    <cfRule type="duplicateValues" dxfId="20" priority="3"/>
  </conditionalFormatting>
  <conditionalFormatting sqref="A17">
    <cfRule type="duplicateValues" dxfId="19" priority="2"/>
  </conditionalFormatting>
  <conditionalFormatting sqref="L5:L35">
    <cfRule type="cellIs" dxfId="18" priority="15" operator="greaterThan">
      <formula>35</formula>
    </cfRule>
  </conditionalFormatting>
  <conditionalFormatting sqref="O5:O16 O18:O26 P20:Q26 P29:Q29">
    <cfRule type="cellIs" dxfId="17" priority="17" operator="greaterThan">
      <formula>4</formula>
    </cfRule>
  </conditionalFormatting>
  <conditionalFormatting sqref="P5:P16 P18:P19">
    <cfRule type="cellIs" dxfId="16" priority="16" operator="greaterThan"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9"/>
  <sheetViews>
    <sheetView zoomScale="130" zoomScaleNormal="130" workbookViewId="0">
      <selection activeCell="T44" sqref="T44"/>
    </sheetView>
  </sheetViews>
  <sheetFormatPr baseColWidth="10" defaultRowHeight="15" x14ac:dyDescent="0.25"/>
  <cols>
    <col min="3" max="3" width="14.7109375" customWidth="1"/>
    <col min="4" max="5" width="16.7109375" customWidth="1"/>
    <col min="6" max="6" width="20.7109375" customWidth="1"/>
    <col min="7" max="7" width="15.42578125" bestFit="1" customWidth="1"/>
    <col min="8" max="8" width="25" customWidth="1"/>
    <col min="9" max="9" width="30.28515625" customWidth="1"/>
    <col min="10" max="10" width="24.5703125" style="1" customWidth="1"/>
    <col min="11" max="11" width="11.42578125" style="10"/>
    <col min="13" max="13" width="41" customWidth="1"/>
    <col min="14" max="14" width="10.7109375" bestFit="1" customWidth="1"/>
    <col min="16" max="16" width="16.5703125" customWidth="1"/>
    <col min="17" max="17" width="15.140625" customWidth="1"/>
    <col min="18" max="18" width="20.7109375" customWidth="1"/>
    <col min="19" max="19" width="11.42578125" style="10"/>
    <col min="20" max="20" width="12.140625" style="10" customWidth="1"/>
    <col min="21" max="21" width="11.42578125" style="10"/>
    <col min="25" max="25" width="16.85546875" customWidth="1"/>
    <col min="26" max="26" width="23.28515625" customWidth="1"/>
    <col min="30" max="30" width="20.85546875" customWidth="1"/>
    <col min="31" max="31" width="16.85546875" customWidth="1"/>
    <col min="32" max="32" width="21.85546875" customWidth="1"/>
    <col min="33" max="33" width="17.85546875" customWidth="1"/>
    <col min="35" max="35" width="12.85546875" customWidth="1"/>
    <col min="36" max="36" width="13.28515625" bestFit="1" customWidth="1"/>
    <col min="37" max="37" width="25.42578125" customWidth="1"/>
  </cols>
  <sheetData>
    <row r="1" spans="1:37" ht="44.25" customHeight="1" thickBot="1" x14ac:dyDescent="0.3">
      <c r="K1" s="110" t="s">
        <v>0</v>
      </c>
      <c r="L1" s="111"/>
      <c r="M1" s="111" t="s">
        <v>1</v>
      </c>
      <c r="N1" s="111"/>
      <c r="O1" s="111"/>
      <c r="P1" s="111"/>
      <c r="Q1" s="112"/>
      <c r="R1" s="2" t="s">
        <v>2</v>
      </c>
      <c r="S1" s="113" t="s">
        <v>3</v>
      </c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</row>
    <row r="2" spans="1:37" ht="26.25" customHeight="1" thickBot="1" x14ac:dyDescent="0.3">
      <c r="A2" s="115" t="s">
        <v>4</v>
      </c>
      <c r="B2" s="115" t="s">
        <v>5</v>
      </c>
      <c r="C2" s="115" t="s">
        <v>6</v>
      </c>
      <c r="D2" s="115" t="s">
        <v>7</v>
      </c>
      <c r="E2" s="117" t="s">
        <v>8</v>
      </c>
      <c r="F2" s="117" t="s">
        <v>9</v>
      </c>
      <c r="G2" s="117" t="s">
        <v>39</v>
      </c>
      <c r="H2" s="123" t="s">
        <v>10</v>
      </c>
      <c r="I2" s="125" t="s">
        <v>11</v>
      </c>
      <c r="J2" s="95" t="s">
        <v>214</v>
      </c>
      <c r="K2" s="17" t="s">
        <v>12</v>
      </c>
      <c r="L2" s="13" t="s">
        <v>13</v>
      </c>
      <c r="M2" s="15" t="s">
        <v>14</v>
      </c>
      <c r="N2" s="98" t="s">
        <v>15</v>
      </c>
      <c r="O2" s="98" t="s">
        <v>16</v>
      </c>
      <c r="P2" s="101" t="s">
        <v>17</v>
      </c>
      <c r="Q2" s="98" t="s">
        <v>18</v>
      </c>
      <c r="R2" s="119" t="s">
        <v>19</v>
      </c>
      <c r="S2" s="11" t="s">
        <v>20</v>
      </c>
      <c r="T2" s="11" t="s">
        <v>21</v>
      </c>
      <c r="U2" s="108" t="s">
        <v>22</v>
      </c>
      <c r="V2" s="109"/>
      <c r="W2" s="109"/>
      <c r="X2" s="109"/>
      <c r="Y2" s="145"/>
      <c r="Z2" s="98" t="s">
        <v>40</v>
      </c>
      <c r="AA2" s="108" t="s">
        <v>23</v>
      </c>
      <c r="AB2" s="109"/>
      <c r="AC2" s="109"/>
      <c r="AD2" s="109"/>
      <c r="AE2" s="109"/>
      <c r="AF2" s="109"/>
      <c r="AG2" s="145"/>
      <c r="AH2" s="144" t="s">
        <v>37</v>
      </c>
      <c r="AI2" s="122"/>
      <c r="AJ2" s="104" t="s">
        <v>24</v>
      </c>
      <c r="AK2" s="10" t="s">
        <v>25</v>
      </c>
    </row>
    <row r="3" spans="1:37" ht="14.45" customHeight="1" x14ac:dyDescent="0.25">
      <c r="A3" s="116"/>
      <c r="B3" s="116"/>
      <c r="C3" s="116"/>
      <c r="D3" s="116"/>
      <c r="E3" s="118"/>
      <c r="F3" s="118"/>
      <c r="G3" s="118"/>
      <c r="H3" s="124"/>
      <c r="I3" s="126"/>
      <c r="J3" s="96"/>
      <c r="K3" s="14"/>
      <c r="L3" s="14"/>
      <c r="M3" s="16"/>
      <c r="N3" s="99"/>
      <c r="O3" s="99"/>
      <c r="P3" s="102"/>
      <c r="Q3" s="99"/>
      <c r="R3" s="120"/>
      <c r="S3" s="12"/>
      <c r="T3" s="12"/>
      <c r="U3" s="106" t="s">
        <v>26</v>
      </c>
      <c r="V3" s="107"/>
      <c r="W3" s="106" t="s">
        <v>27</v>
      </c>
      <c r="X3" s="107"/>
      <c r="Y3" s="8" t="s">
        <v>28</v>
      </c>
      <c r="Z3" s="99"/>
      <c r="AA3" s="106" t="s">
        <v>29</v>
      </c>
      <c r="AB3" s="107"/>
      <c r="AC3" s="106" t="s">
        <v>41</v>
      </c>
      <c r="AD3" s="107"/>
      <c r="AE3" s="106" t="s">
        <v>36</v>
      </c>
      <c r="AF3" s="107"/>
      <c r="AG3" s="8" t="s">
        <v>30</v>
      </c>
      <c r="AH3" s="6" t="s">
        <v>31</v>
      </c>
      <c r="AI3" s="8" t="s">
        <v>38</v>
      </c>
      <c r="AJ3" s="104"/>
      <c r="AK3" s="10"/>
    </row>
    <row r="4" spans="1:37" ht="15.75" thickBot="1" x14ac:dyDescent="0.3">
      <c r="A4" s="116"/>
      <c r="B4" s="116"/>
      <c r="C4" s="116"/>
      <c r="D4" s="116"/>
      <c r="E4" s="118"/>
      <c r="F4" s="118"/>
      <c r="G4" s="118"/>
      <c r="H4" s="124"/>
      <c r="I4" s="126"/>
      <c r="J4" s="97"/>
      <c r="K4" s="14"/>
      <c r="L4" s="14"/>
      <c r="M4" s="16"/>
      <c r="N4" s="100"/>
      <c r="O4" s="100"/>
      <c r="P4" s="103"/>
      <c r="Q4" s="100"/>
      <c r="R4" s="121"/>
      <c r="S4" s="12"/>
      <c r="T4" s="12"/>
      <c r="U4" s="3" t="s">
        <v>32</v>
      </c>
      <c r="V4" s="4" t="s">
        <v>33</v>
      </c>
      <c r="W4" s="3" t="s">
        <v>34</v>
      </c>
      <c r="X4" s="4" t="s">
        <v>33</v>
      </c>
      <c r="Y4" s="9"/>
      <c r="Z4" s="100"/>
      <c r="AA4" s="3" t="s">
        <v>32</v>
      </c>
      <c r="AB4" s="5" t="s">
        <v>33</v>
      </c>
      <c r="AC4" s="3" t="s">
        <v>32</v>
      </c>
      <c r="AD4" s="4" t="s">
        <v>33</v>
      </c>
      <c r="AE4" s="3" t="s">
        <v>35</v>
      </c>
      <c r="AF4" s="4" t="s">
        <v>33</v>
      </c>
      <c r="AG4" s="9"/>
      <c r="AH4" s="7"/>
      <c r="AI4" s="9"/>
      <c r="AJ4" s="105"/>
      <c r="AK4" s="10"/>
    </row>
    <row r="5" spans="1:37" s="19" customFormat="1" ht="17.45" customHeight="1" x14ac:dyDescent="0.3">
      <c r="A5" s="24" t="s">
        <v>42</v>
      </c>
      <c r="B5" s="24" t="s">
        <v>43</v>
      </c>
      <c r="C5" s="24" t="s">
        <v>44</v>
      </c>
      <c r="D5" s="24" t="s">
        <v>45</v>
      </c>
      <c r="E5" s="18" t="s">
        <v>161</v>
      </c>
      <c r="F5" s="18"/>
      <c r="G5" s="18"/>
      <c r="H5" s="24">
        <v>679489296</v>
      </c>
      <c r="I5" s="24" t="s">
        <v>163</v>
      </c>
      <c r="J5" s="26" t="s">
        <v>194</v>
      </c>
      <c r="K5" s="27" t="s">
        <v>196</v>
      </c>
      <c r="L5" s="28">
        <f t="shared" ref="L5:L35" si="0">AJ5</f>
        <v>0</v>
      </c>
      <c r="M5" s="29" t="s">
        <v>200</v>
      </c>
      <c r="N5" s="30"/>
      <c r="O5" s="31"/>
      <c r="P5" s="32"/>
      <c r="Q5" s="33"/>
      <c r="R5" s="34" t="s">
        <v>196</v>
      </c>
      <c r="S5" s="34">
        <v>0</v>
      </c>
      <c r="T5" s="34">
        <v>0</v>
      </c>
      <c r="U5" s="35">
        <v>0</v>
      </c>
      <c r="V5" s="36">
        <f t="shared" ref="V5:V29" si="1">(U5/10)*0.1</f>
        <v>0</v>
      </c>
      <c r="W5" s="36">
        <v>0</v>
      </c>
      <c r="X5" s="37">
        <f t="shared" ref="X5:X35" si="2">W5*0.25</f>
        <v>0</v>
      </c>
      <c r="Y5" s="38">
        <f>IF((V5+X5)&gt;=4,4,(V5+X5))</f>
        <v>0</v>
      </c>
      <c r="Z5" s="39">
        <v>0</v>
      </c>
      <c r="AA5" s="36">
        <v>0</v>
      </c>
      <c r="AB5" s="40">
        <f t="shared" ref="AB5:AB35" si="3">AA5*0.1</f>
        <v>0</v>
      </c>
      <c r="AC5" s="41">
        <v>0</v>
      </c>
      <c r="AD5" s="37">
        <f t="shared" ref="AD5:AD35" si="4">AC5*0.05</f>
        <v>0</v>
      </c>
      <c r="AE5" s="36">
        <v>0</v>
      </c>
      <c r="AF5" s="37">
        <f t="shared" ref="AF5:AF35" si="5">AE5*0.01</f>
        <v>0</v>
      </c>
      <c r="AG5" s="42">
        <f t="shared" ref="AG5:AG35" si="6">IF((AB5+AD5+AF5)&gt;=5,5,(AB5+AD5+AF5))</f>
        <v>0</v>
      </c>
      <c r="AH5" s="43">
        <v>0</v>
      </c>
      <c r="AI5" s="42">
        <v>0</v>
      </c>
      <c r="AJ5" s="44">
        <f t="shared" ref="AJ5:AJ35" si="7">S5+T5+Y5+Z5+AG5+AI5</f>
        <v>0</v>
      </c>
      <c r="AK5" s="19" t="s">
        <v>197</v>
      </c>
    </row>
    <row r="6" spans="1:37" s="19" customFormat="1" ht="17.45" customHeight="1" x14ac:dyDescent="0.3">
      <c r="A6" s="24" t="s">
        <v>46</v>
      </c>
      <c r="B6" s="24" t="s">
        <v>47</v>
      </c>
      <c r="C6" s="24" t="s">
        <v>48</v>
      </c>
      <c r="D6" s="24" t="s">
        <v>49</v>
      </c>
      <c r="E6" s="18" t="s">
        <v>161</v>
      </c>
      <c r="F6" s="18"/>
      <c r="G6" s="18"/>
      <c r="H6" s="24">
        <v>627920096</v>
      </c>
      <c r="I6" s="24" t="s">
        <v>164</v>
      </c>
      <c r="J6" s="23" t="s">
        <v>194</v>
      </c>
      <c r="K6" s="46" t="s">
        <v>196</v>
      </c>
      <c r="L6" s="47">
        <f t="shared" si="0"/>
        <v>0</v>
      </c>
      <c r="M6" s="48" t="s">
        <v>200</v>
      </c>
      <c r="N6" s="20"/>
      <c r="O6" s="20"/>
      <c r="P6" s="21"/>
      <c r="Q6" s="49"/>
      <c r="R6" s="20" t="s">
        <v>196</v>
      </c>
      <c r="S6" s="20">
        <v>0</v>
      </c>
      <c r="T6" s="20">
        <v>0</v>
      </c>
      <c r="U6" s="20">
        <v>0</v>
      </c>
      <c r="V6" s="49">
        <f t="shared" si="1"/>
        <v>0</v>
      </c>
      <c r="W6" s="49">
        <v>0</v>
      </c>
      <c r="X6" s="18">
        <f t="shared" si="2"/>
        <v>0</v>
      </c>
      <c r="Y6" s="23">
        <f t="shared" ref="Y6:Y17" si="8">IF((V6+X6)&gt;=4,4,(V6+X6))</f>
        <v>0</v>
      </c>
      <c r="Z6" s="23">
        <v>0</v>
      </c>
      <c r="AA6" s="49">
        <v>0</v>
      </c>
      <c r="AB6" s="23">
        <f t="shared" si="3"/>
        <v>0</v>
      </c>
      <c r="AC6" s="23">
        <v>0</v>
      </c>
      <c r="AD6" s="18">
        <f t="shared" si="4"/>
        <v>0</v>
      </c>
      <c r="AE6" s="49">
        <v>0</v>
      </c>
      <c r="AF6" s="18">
        <f t="shared" si="5"/>
        <v>0</v>
      </c>
      <c r="AG6" s="18">
        <f t="shared" si="6"/>
        <v>0</v>
      </c>
      <c r="AH6" s="49">
        <v>0</v>
      </c>
      <c r="AI6" s="18">
        <v>0</v>
      </c>
      <c r="AJ6" s="50">
        <f t="shared" si="7"/>
        <v>0</v>
      </c>
      <c r="AK6" s="19" t="s">
        <v>198</v>
      </c>
    </row>
    <row r="7" spans="1:37" s="19" customFormat="1" ht="17.45" customHeight="1" x14ac:dyDescent="0.3">
      <c r="A7" s="24" t="s">
        <v>50</v>
      </c>
      <c r="B7" s="24" t="s">
        <v>51</v>
      </c>
      <c r="C7" s="24" t="s">
        <v>52</v>
      </c>
      <c r="D7" s="24" t="s">
        <v>53</v>
      </c>
      <c r="E7" s="18" t="s">
        <v>161</v>
      </c>
      <c r="F7" s="18"/>
      <c r="G7" s="18"/>
      <c r="H7" s="24">
        <v>639663822</v>
      </c>
      <c r="I7" s="24" t="s">
        <v>165</v>
      </c>
      <c r="J7" s="23" t="s">
        <v>194</v>
      </c>
      <c r="K7" s="46" t="s">
        <v>196</v>
      </c>
      <c r="L7" s="47">
        <f t="shared" si="0"/>
        <v>0</v>
      </c>
      <c r="M7" s="48" t="s">
        <v>200</v>
      </c>
      <c r="N7" s="20"/>
      <c r="O7" s="20"/>
      <c r="P7" s="21"/>
      <c r="Q7" s="49"/>
      <c r="R7" s="20" t="s">
        <v>196</v>
      </c>
      <c r="S7" s="20">
        <v>0</v>
      </c>
      <c r="T7" s="20">
        <v>0</v>
      </c>
      <c r="U7" s="20">
        <v>0</v>
      </c>
      <c r="V7" s="49">
        <f t="shared" si="1"/>
        <v>0</v>
      </c>
      <c r="W7" s="49">
        <v>0</v>
      </c>
      <c r="X7" s="18">
        <f t="shared" si="2"/>
        <v>0</v>
      </c>
      <c r="Y7" s="23">
        <f t="shared" si="8"/>
        <v>0</v>
      </c>
      <c r="Z7" s="23">
        <v>0</v>
      </c>
      <c r="AA7" s="49">
        <v>0</v>
      </c>
      <c r="AB7" s="23">
        <f t="shared" si="3"/>
        <v>0</v>
      </c>
      <c r="AC7" s="23">
        <v>0</v>
      </c>
      <c r="AD7" s="18">
        <f t="shared" si="4"/>
        <v>0</v>
      </c>
      <c r="AE7" s="49">
        <v>0</v>
      </c>
      <c r="AF7" s="18">
        <f t="shared" si="5"/>
        <v>0</v>
      </c>
      <c r="AG7" s="18">
        <f t="shared" si="6"/>
        <v>0</v>
      </c>
      <c r="AH7" s="49">
        <v>0</v>
      </c>
      <c r="AI7" s="18">
        <v>0</v>
      </c>
      <c r="AJ7" s="50">
        <f t="shared" si="7"/>
        <v>0</v>
      </c>
      <c r="AK7" s="19" t="s">
        <v>199</v>
      </c>
    </row>
    <row r="8" spans="1:37" s="19" customFormat="1" ht="17.45" customHeight="1" x14ac:dyDescent="0.3">
      <c r="A8" s="24" t="s">
        <v>54</v>
      </c>
      <c r="B8" s="24" t="s">
        <v>55</v>
      </c>
      <c r="C8" s="24" t="s">
        <v>56</v>
      </c>
      <c r="D8" s="24" t="s">
        <v>57</v>
      </c>
      <c r="E8" s="18" t="s">
        <v>161</v>
      </c>
      <c r="F8" s="24"/>
      <c r="G8" s="18"/>
      <c r="H8" s="24">
        <v>601181936</v>
      </c>
      <c r="I8" s="24" t="s">
        <v>166</v>
      </c>
      <c r="J8" s="23" t="s">
        <v>194</v>
      </c>
      <c r="K8" s="46" t="s">
        <v>196</v>
      </c>
      <c r="L8" s="47">
        <f t="shared" si="0"/>
        <v>5.5</v>
      </c>
      <c r="M8" s="48" t="s">
        <v>200</v>
      </c>
      <c r="N8" s="20"/>
      <c r="O8" s="20"/>
      <c r="P8" s="21"/>
      <c r="Q8" s="49"/>
      <c r="R8" s="20" t="s">
        <v>195</v>
      </c>
      <c r="S8" s="20">
        <v>0.5</v>
      </c>
      <c r="T8" s="20">
        <v>1</v>
      </c>
      <c r="U8" s="20">
        <v>440</v>
      </c>
      <c r="V8" s="49">
        <f t="shared" si="1"/>
        <v>4.4000000000000004</v>
      </c>
      <c r="W8" s="49"/>
      <c r="X8" s="18">
        <f t="shared" si="2"/>
        <v>0</v>
      </c>
      <c r="Y8" s="23">
        <f t="shared" si="8"/>
        <v>4</v>
      </c>
      <c r="Z8" s="23">
        <v>0</v>
      </c>
      <c r="AA8" s="49">
        <v>0</v>
      </c>
      <c r="AB8" s="23">
        <f t="shared" si="3"/>
        <v>0</v>
      </c>
      <c r="AC8" s="23">
        <v>0</v>
      </c>
      <c r="AD8" s="18">
        <f t="shared" si="4"/>
        <v>0</v>
      </c>
      <c r="AE8" s="49">
        <v>0</v>
      </c>
      <c r="AF8" s="18">
        <f t="shared" si="5"/>
        <v>0</v>
      </c>
      <c r="AG8" s="18">
        <f t="shared" si="6"/>
        <v>0</v>
      </c>
      <c r="AH8" s="49">
        <v>0</v>
      </c>
      <c r="AI8" s="18">
        <v>0</v>
      </c>
      <c r="AJ8" s="50">
        <f t="shared" si="7"/>
        <v>5.5</v>
      </c>
      <c r="AK8" s="19" t="s">
        <v>201</v>
      </c>
    </row>
    <row r="9" spans="1:37" s="19" customFormat="1" ht="18.75" customHeight="1" x14ac:dyDescent="0.3">
      <c r="A9" s="24" t="s">
        <v>58</v>
      </c>
      <c r="B9" s="24" t="s">
        <v>59</v>
      </c>
      <c r="C9" s="24" t="s">
        <v>60</v>
      </c>
      <c r="D9" s="24" t="s">
        <v>61</v>
      </c>
      <c r="E9" s="18" t="s">
        <v>161</v>
      </c>
      <c r="F9" s="18"/>
      <c r="G9" s="18"/>
      <c r="H9" s="24">
        <v>620786299</v>
      </c>
      <c r="I9" s="24" t="s">
        <v>167</v>
      </c>
      <c r="J9" s="23" t="s">
        <v>194</v>
      </c>
      <c r="K9" s="51" t="s">
        <v>196</v>
      </c>
      <c r="L9" s="47">
        <f t="shared" si="0"/>
        <v>0</v>
      </c>
      <c r="M9" s="48" t="s">
        <v>200</v>
      </c>
      <c r="N9" s="20"/>
      <c r="O9" s="20"/>
      <c r="P9" s="21"/>
      <c r="Q9" s="49"/>
      <c r="R9" s="20" t="s">
        <v>196</v>
      </c>
      <c r="S9" s="20">
        <v>0</v>
      </c>
      <c r="T9" s="20">
        <v>0</v>
      </c>
      <c r="U9" s="20">
        <v>0</v>
      </c>
      <c r="V9" s="49">
        <f t="shared" si="1"/>
        <v>0</v>
      </c>
      <c r="W9" s="49">
        <v>0</v>
      </c>
      <c r="X9" s="18">
        <f t="shared" si="2"/>
        <v>0</v>
      </c>
      <c r="Y9" s="23">
        <f t="shared" si="8"/>
        <v>0</v>
      </c>
      <c r="Z9" s="23">
        <v>0</v>
      </c>
      <c r="AA9" s="49">
        <v>0</v>
      </c>
      <c r="AB9" s="23">
        <f t="shared" si="3"/>
        <v>0</v>
      </c>
      <c r="AC9" s="23">
        <v>0</v>
      </c>
      <c r="AD9" s="18">
        <f t="shared" si="4"/>
        <v>0</v>
      </c>
      <c r="AE9" s="49">
        <v>0</v>
      </c>
      <c r="AF9" s="18">
        <f t="shared" si="5"/>
        <v>0</v>
      </c>
      <c r="AG9" s="18">
        <f t="shared" si="6"/>
        <v>0</v>
      </c>
      <c r="AH9" s="49">
        <v>0</v>
      </c>
      <c r="AI9" s="18"/>
      <c r="AJ9" s="50">
        <f t="shared" si="7"/>
        <v>0</v>
      </c>
      <c r="AK9" s="19" t="s">
        <v>199</v>
      </c>
    </row>
    <row r="10" spans="1:37" s="19" customFormat="1" ht="17.45" customHeight="1" x14ac:dyDescent="0.3">
      <c r="A10" s="24" t="s">
        <v>62</v>
      </c>
      <c r="B10" s="24" t="s">
        <v>63</v>
      </c>
      <c r="C10" s="24" t="s">
        <v>64</v>
      </c>
      <c r="D10" s="24" t="s">
        <v>65</v>
      </c>
      <c r="E10" s="18" t="s">
        <v>161</v>
      </c>
      <c r="F10" s="18"/>
      <c r="G10" s="18"/>
      <c r="H10" s="24">
        <v>646818766</v>
      </c>
      <c r="I10" s="24" t="s">
        <v>168</v>
      </c>
      <c r="J10" s="23" t="s">
        <v>194</v>
      </c>
      <c r="K10" s="46" t="s">
        <v>195</v>
      </c>
      <c r="L10" s="47">
        <f t="shared" si="0"/>
        <v>30.6</v>
      </c>
      <c r="M10" s="52"/>
      <c r="N10" s="20"/>
      <c r="O10" s="20"/>
      <c r="P10" s="21"/>
      <c r="Q10" s="49"/>
      <c r="R10" s="20" t="s">
        <v>195</v>
      </c>
      <c r="S10" s="20">
        <v>0.5</v>
      </c>
      <c r="T10" s="20">
        <v>1</v>
      </c>
      <c r="U10" s="20">
        <v>0</v>
      </c>
      <c r="V10" s="49">
        <f t="shared" si="1"/>
        <v>0</v>
      </c>
      <c r="W10" s="49">
        <v>0</v>
      </c>
      <c r="X10" s="18">
        <f t="shared" si="2"/>
        <v>0</v>
      </c>
      <c r="Y10" s="23">
        <f t="shared" si="8"/>
        <v>0</v>
      </c>
      <c r="Z10" s="23">
        <v>0.5</v>
      </c>
      <c r="AA10" s="49">
        <v>0</v>
      </c>
      <c r="AB10" s="23">
        <f t="shared" si="3"/>
        <v>0</v>
      </c>
      <c r="AC10" s="23">
        <v>100</v>
      </c>
      <c r="AD10" s="18">
        <f t="shared" si="4"/>
        <v>5</v>
      </c>
      <c r="AE10" s="49">
        <v>0</v>
      </c>
      <c r="AF10" s="18">
        <v>0</v>
      </c>
      <c r="AG10" s="18">
        <f t="shared" si="6"/>
        <v>5</v>
      </c>
      <c r="AH10" s="49">
        <v>118</v>
      </c>
      <c r="AI10" s="18">
        <v>23.6</v>
      </c>
      <c r="AJ10" s="50">
        <f t="shared" si="7"/>
        <v>30.6</v>
      </c>
      <c r="AK10" s="19" t="s">
        <v>202</v>
      </c>
    </row>
    <row r="11" spans="1:37" s="19" customFormat="1" ht="17.45" customHeight="1" x14ac:dyDescent="0.3">
      <c r="A11" s="24" t="s">
        <v>66</v>
      </c>
      <c r="B11" s="24" t="s">
        <v>67</v>
      </c>
      <c r="C11" s="24" t="s">
        <v>68</v>
      </c>
      <c r="D11" s="24" t="s">
        <v>69</v>
      </c>
      <c r="E11" s="18" t="s">
        <v>161</v>
      </c>
      <c r="F11" s="18"/>
      <c r="G11" s="18"/>
      <c r="H11" s="24">
        <v>615345813</v>
      </c>
      <c r="I11" s="24" t="s">
        <v>169</v>
      </c>
      <c r="J11" s="23" t="s">
        <v>194</v>
      </c>
      <c r="K11" s="46" t="s">
        <v>196</v>
      </c>
      <c r="L11" s="47">
        <f t="shared" si="0"/>
        <v>8.1</v>
      </c>
      <c r="M11" s="48" t="s">
        <v>203</v>
      </c>
      <c r="N11" s="20"/>
      <c r="O11" s="20"/>
      <c r="P11" s="21"/>
      <c r="Q11" s="49"/>
      <c r="R11" s="20" t="s">
        <v>196</v>
      </c>
      <c r="S11" s="20">
        <v>1</v>
      </c>
      <c r="T11" s="20">
        <v>1</v>
      </c>
      <c r="U11" s="20">
        <v>110</v>
      </c>
      <c r="V11" s="49">
        <f t="shared" si="1"/>
        <v>1.1000000000000001</v>
      </c>
      <c r="W11" s="49">
        <v>0</v>
      </c>
      <c r="X11" s="18">
        <f t="shared" si="2"/>
        <v>0</v>
      </c>
      <c r="Y11" s="23">
        <f t="shared" si="8"/>
        <v>1.1000000000000001</v>
      </c>
      <c r="Z11" s="23">
        <v>0</v>
      </c>
      <c r="AA11" s="49">
        <v>80</v>
      </c>
      <c r="AB11" s="23">
        <f t="shared" si="3"/>
        <v>8</v>
      </c>
      <c r="AC11" s="23">
        <v>0</v>
      </c>
      <c r="AD11" s="18">
        <f t="shared" si="4"/>
        <v>0</v>
      </c>
      <c r="AE11" s="49">
        <v>0</v>
      </c>
      <c r="AF11" s="18">
        <f t="shared" si="5"/>
        <v>0</v>
      </c>
      <c r="AG11" s="18">
        <f t="shared" si="6"/>
        <v>5</v>
      </c>
      <c r="AH11" s="49">
        <v>0</v>
      </c>
      <c r="AI11" s="18">
        <v>0</v>
      </c>
      <c r="AJ11" s="50">
        <f t="shared" si="7"/>
        <v>8.1</v>
      </c>
      <c r="AK11" s="19" t="s">
        <v>204</v>
      </c>
    </row>
    <row r="12" spans="1:37" s="19" customFormat="1" ht="17.45" customHeight="1" x14ac:dyDescent="0.3">
      <c r="A12" s="24" t="s">
        <v>70</v>
      </c>
      <c r="B12" s="24" t="s">
        <v>71</v>
      </c>
      <c r="C12" s="24" t="s">
        <v>72</v>
      </c>
      <c r="D12" s="24" t="s">
        <v>73</v>
      </c>
      <c r="E12" s="18" t="s">
        <v>161</v>
      </c>
      <c r="F12" s="18"/>
      <c r="G12" s="18"/>
      <c r="H12" s="24">
        <v>615254816</v>
      </c>
      <c r="I12" s="24" t="s">
        <v>170</v>
      </c>
      <c r="J12" s="23" t="s">
        <v>194</v>
      </c>
      <c r="K12" s="46" t="s">
        <v>196</v>
      </c>
      <c r="L12" s="47">
        <f t="shared" si="0"/>
        <v>3</v>
      </c>
      <c r="M12" s="48" t="s">
        <v>205</v>
      </c>
      <c r="N12" s="20"/>
      <c r="O12" s="20"/>
      <c r="P12" s="21"/>
      <c r="Q12" s="49"/>
      <c r="R12" s="20" t="s">
        <v>196</v>
      </c>
      <c r="S12" s="20">
        <v>2</v>
      </c>
      <c r="T12" s="20">
        <v>1</v>
      </c>
      <c r="U12" s="20">
        <v>0</v>
      </c>
      <c r="V12" s="49">
        <f t="shared" si="1"/>
        <v>0</v>
      </c>
      <c r="W12" s="49">
        <v>0</v>
      </c>
      <c r="X12" s="18">
        <f t="shared" si="2"/>
        <v>0</v>
      </c>
      <c r="Y12" s="23">
        <f t="shared" si="8"/>
        <v>0</v>
      </c>
      <c r="Z12" s="23">
        <v>0</v>
      </c>
      <c r="AA12" s="49">
        <v>0</v>
      </c>
      <c r="AB12" s="23">
        <f t="shared" si="3"/>
        <v>0</v>
      </c>
      <c r="AC12" s="23">
        <v>0</v>
      </c>
      <c r="AD12" s="18">
        <f t="shared" si="4"/>
        <v>0</v>
      </c>
      <c r="AE12" s="49">
        <v>0</v>
      </c>
      <c r="AF12" s="18">
        <f t="shared" si="5"/>
        <v>0</v>
      </c>
      <c r="AG12" s="18">
        <f t="shared" si="6"/>
        <v>0</v>
      </c>
      <c r="AH12" s="49">
        <v>0</v>
      </c>
      <c r="AI12" s="18">
        <v>0</v>
      </c>
      <c r="AJ12" s="50">
        <f t="shared" si="7"/>
        <v>3</v>
      </c>
      <c r="AK12" s="19" t="s">
        <v>204</v>
      </c>
    </row>
    <row r="13" spans="1:37" s="19" customFormat="1" ht="17.45" customHeight="1" x14ac:dyDescent="0.3">
      <c r="A13" s="24" t="s">
        <v>74</v>
      </c>
      <c r="B13" s="24" t="s">
        <v>75</v>
      </c>
      <c r="C13" s="24" t="s">
        <v>76</v>
      </c>
      <c r="D13" s="24" t="s">
        <v>77</v>
      </c>
      <c r="E13" s="18" t="s">
        <v>161</v>
      </c>
      <c r="F13" s="18"/>
      <c r="G13" s="18"/>
      <c r="H13" s="24" t="s">
        <v>162</v>
      </c>
      <c r="I13" s="24" t="s">
        <v>171</v>
      </c>
      <c r="J13" s="23" t="s">
        <v>194</v>
      </c>
      <c r="K13" s="46" t="s">
        <v>196</v>
      </c>
      <c r="L13" s="47">
        <f t="shared" si="0"/>
        <v>2.6500000000000004</v>
      </c>
      <c r="M13" s="48" t="s">
        <v>203</v>
      </c>
      <c r="N13" s="20"/>
      <c r="O13" s="20"/>
      <c r="P13" s="21"/>
      <c r="Q13" s="49"/>
      <c r="R13" s="20" t="s">
        <v>196</v>
      </c>
      <c r="S13" s="20">
        <v>1</v>
      </c>
      <c r="T13" s="20">
        <v>0</v>
      </c>
      <c r="U13" s="20">
        <v>165</v>
      </c>
      <c r="V13" s="49">
        <f t="shared" si="1"/>
        <v>1.6500000000000001</v>
      </c>
      <c r="W13" s="49">
        <v>0</v>
      </c>
      <c r="X13" s="18">
        <f t="shared" si="2"/>
        <v>0</v>
      </c>
      <c r="Y13" s="23">
        <f t="shared" si="8"/>
        <v>1.6500000000000001</v>
      </c>
      <c r="Z13" s="23">
        <v>0</v>
      </c>
      <c r="AA13" s="49">
        <v>0</v>
      </c>
      <c r="AB13" s="23">
        <f t="shared" si="3"/>
        <v>0</v>
      </c>
      <c r="AC13" s="23">
        <v>0</v>
      </c>
      <c r="AD13" s="18">
        <f t="shared" si="4"/>
        <v>0</v>
      </c>
      <c r="AE13" s="49">
        <v>0</v>
      </c>
      <c r="AF13" s="18">
        <f t="shared" si="5"/>
        <v>0</v>
      </c>
      <c r="AG13" s="18">
        <f t="shared" si="6"/>
        <v>0</v>
      </c>
      <c r="AH13" s="49">
        <v>0</v>
      </c>
      <c r="AI13" s="18">
        <v>0</v>
      </c>
      <c r="AJ13" s="50">
        <f t="shared" si="7"/>
        <v>2.6500000000000004</v>
      </c>
      <c r="AK13" s="19" t="s">
        <v>201</v>
      </c>
    </row>
    <row r="14" spans="1:37" s="19" customFormat="1" ht="17.45" customHeight="1" x14ac:dyDescent="0.3">
      <c r="A14" s="24" t="s">
        <v>78</v>
      </c>
      <c r="B14" s="24" t="s">
        <v>79</v>
      </c>
      <c r="C14" s="24" t="s">
        <v>80</v>
      </c>
      <c r="D14" s="24" t="s">
        <v>81</v>
      </c>
      <c r="E14" s="18" t="s">
        <v>161</v>
      </c>
      <c r="F14" s="18"/>
      <c r="G14" s="18"/>
      <c r="H14" s="24">
        <v>616297321</v>
      </c>
      <c r="I14" s="24" t="s">
        <v>172</v>
      </c>
      <c r="J14" s="23" t="s">
        <v>194</v>
      </c>
      <c r="K14" s="46" t="s">
        <v>195</v>
      </c>
      <c r="L14" s="47">
        <f t="shared" si="0"/>
        <v>9.5</v>
      </c>
      <c r="M14" s="52"/>
      <c r="N14" s="20"/>
      <c r="O14" s="20"/>
      <c r="P14" s="21"/>
      <c r="Q14" s="49"/>
      <c r="R14" s="20" t="s">
        <v>195</v>
      </c>
      <c r="S14" s="20">
        <v>1</v>
      </c>
      <c r="T14" s="20">
        <v>1.5</v>
      </c>
      <c r="U14" s="20">
        <v>200</v>
      </c>
      <c r="V14" s="49">
        <f t="shared" si="1"/>
        <v>2</v>
      </c>
      <c r="W14" s="49">
        <v>0</v>
      </c>
      <c r="X14" s="18">
        <f t="shared" si="2"/>
        <v>0</v>
      </c>
      <c r="Y14" s="23">
        <f t="shared" si="8"/>
        <v>2</v>
      </c>
      <c r="Z14" s="23">
        <v>0</v>
      </c>
      <c r="AA14" s="49">
        <v>668</v>
      </c>
      <c r="AB14" s="23">
        <f t="shared" si="3"/>
        <v>66.8</v>
      </c>
      <c r="AC14" s="23">
        <v>0</v>
      </c>
      <c r="AD14" s="18">
        <f t="shared" si="4"/>
        <v>0</v>
      </c>
      <c r="AE14" s="49">
        <v>0</v>
      </c>
      <c r="AF14" s="18">
        <f t="shared" si="5"/>
        <v>0</v>
      </c>
      <c r="AG14" s="18">
        <f t="shared" si="6"/>
        <v>5</v>
      </c>
      <c r="AH14" s="49">
        <v>0</v>
      </c>
      <c r="AI14" s="18">
        <v>0</v>
      </c>
      <c r="AJ14" s="50">
        <f t="shared" si="7"/>
        <v>9.5</v>
      </c>
    </row>
    <row r="15" spans="1:37" s="19" customFormat="1" ht="17.45" customHeight="1" x14ac:dyDescent="0.3">
      <c r="A15" s="24" t="s">
        <v>82</v>
      </c>
      <c r="B15" s="24" t="s">
        <v>83</v>
      </c>
      <c r="C15" s="24" t="s">
        <v>84</v>
      </c>
      <c r="D15" s="24" t="s">
        <v>85</v>
      </c>
      <c r="E15" s="18" t="s">
        <v>161</v>
      </c>
      <c r="F15" s="18"/>
      <c r="G15" s="18"/>
      <c r="H15" s="24">
        <v>666308015</v>
      </c>
      <c r="I15" s="24" t="s">
        <v>173</v>
      </c>
      <c r="J15" s="23" t="s">
        <v>194</v>
      </c>
      <c r="K15" s="46" t="s">
        <v>196</v>
      </c>
      <c r="L15" s="47">
        <f t="shared" si="0"/>
        <v>7.08</v>
      </c>
      <c r="M15" s="48" t="s">
        <v>200</v>
      </c>
      <c r="N15" s="20"/>
      <c r="O15" s="20"/>
      <c r="P15" s="21"/>
      <c r="Q15" s="49"/>
      <c r="R15" s="20" t="s">
        <v>195</v>
      </c>
      <c r="S15" s="20">
        <v>1</v>
      </c>
      <c r="T15" s="20">
        <v>1</v>
      </c>
      <c r="U15" s="20">
        <v>520</v>
      </c>
      <c r="V15" s="49">
        <f t="shared" si="1"/>
        <v>5.2</v>
      </c>
      <c r="W15" s="49">
        <v>0</v>
      </c>
      <c r="X15" s="18">
        <f t="shared" si="2"/>
        <v>0</v>
      </c>
      <c r="Y15" s="23">
        <f t="shared" si="8"/>
        <v>4</v>
      </c>
      <c r="Z15" s="23">
        <v>0</v>
      </c>
      <c r="AA15" s="49">
        <v>0</v>
      </c>
      <c r="AB15" s="23">
        <f t="shared" si="3"/>
        <v>0</v>
      </c>
      <c r="AC15" s="23">
        <v>0</v>
      </c>
      <c r="AD15" s="18">
        <f t="shared" si="4"/>
        <v>0</v>
      </c>
      <c r="AE15" s="49">
        <v>0</v>
      </c>
      <c r="AF15" s="18">
        <f t="shared" si="5"/>
        <v>0</v>
      </c>
      <c r="AG15" s="18">
        <f t="shared" si="6"/>
        <v>0</v>
      </c>
      <c r="AH15" s="49">
        <v>5.4</v>
      </c>
      <c r="AI15" s="18">
        <v>1.08</v>
      </c>
      <c r="AJ15" s="50">
        <f t="shared" si="7"/>
        <v>7.08</v>
      </c>
      <c r="AK15" s="19" t="s">
        <v>206</v>
      </c>
    </row>
    <row r="16" spans="1:37" s="19" customFormat="1" ht="17.45" customHeight="1" x14ac:dyDescent="0.3">
      <c r="A16" s="24" t="s">
        <v>86</v>
      </c>
      <c r="B16" s="24" t="s">
        <v>87</v>
      </c>
      <c r="C16" s="24" t="s">
        <v>45</v>
      </c>
      <c r="D16" s="24" t="s">
        <v>45</v>
      </c>
      <c r="E16" s="18" t="s">
        <v>161</v>
      </c>
      <c r="F16" s="18"/>
      <c r="G16" s="18"/>
      <c r="H16" s="24">
        <v>675889706</v>
      </c>
      <c r="I16" s="24" t="s">
        <v>174</v>
      </c>
      <c r="J16" s="23" t="s">
        <v>194</v>
      </c>
      <c r="K16" s="46" t="s">
        <v>195</v>
      </c>
      <c r="L16" s="47">
        <f t="shared" si="0"/>
        <v>7.12</v>
      </c>
      <c r="M16" s="52"/>
      <c r="N16" s="20"/>
      <c r="O16" s="20"/>
      <c r="P16" s="21"/>
      <c r="Q16" s="49"/>
      <c r="R16" s="20" t="s">
        <v>195</v>
      </c>
      <c r="S16" s="20">
        <v>0.5</v>
      </c>
      <c r="T16" s="20">
        <v>1</v>
      </c>
      <c r="U16" s="20">
        <v>120</v>
      </c>
      <c r="V16" s="49">
        <f t="shared" si="1"/>
        <v>1.2000000000000002</v>
      </c>
      <c r="W16" s="49">
        <v>0</v>
      </c>
      <c r="X16" s="18">
        <f t="shared" si="2"/>
        <v>0</v>
      </c>
      <c r="Y16" s="23">
        <f t="shared" si="8"/>
        <v>1.2000000000000002</v>
      </c>
      <c r="Z16" s="23">
        <v>0</v>
      </c>
      <c r="AA16" s="49">
        <v>0</v>
      </c>
      <c r="AB16" s="23">
        <f t="shared" si="3"/>
        <v>0</v>
      </c>
      <c r="AC16" s="23">
        <v>0</v>
      </c>
      <c r="AD16" s="18">
        <f t="shared" si="4"/>
        <v>0</v>
      </c>
      <c r="AE16" s="49">
        <v>0</v>
      </c>
      <c r="AF16" s="18">
        <f t="shared" si="5"/>
        <v>0</v>
      </c>
      <c r="AG16" s="18">
        <f t="shared" si="6"/>
        <v>0</v>
      </c>
      <c r="AH16" s="49">
        <v>22.1</v>
      </c>
      <c r="AI16" s="18">
        <v>4.42</v>
      </c>
      <c r="AJ16" s="50">
        <f t="shared" si="7"/>
        <v>7.12</v>
      </c>
    </row>
    <row r="17" spans="1:37" s="19" customFormat="1" ht="17.45" customHeight="1" x14ac:dyDescent="0.3">
      <c r="A17" s="24" t="s">
        <v>88</v>
      </c>
      <c r="B17" s="24" t="s">
        <v>89</v>
      </c>
      <c r="C17" s="24" t="s">
        <v>90</v>
      </c>
      <c r="D17" s="24" t="s">
        <v>91</v>
      </c>
      <c r="E17" s="18" t="s">
        <v>161</v>
      </c>
      <c r="F17" s="18"/>
      <c r="G17" s="18"/>
      <c r="H17" s="24">
        <v>607794278</v>
      </c>
      <c r="I17" s="24" t="s">
        <v>175</v>
      </c>
      <c r="J17" s="23" t="s">
        <v>194</v>
      </c>
      <c r="K17" s="46" t="s">
        <v>196</v>
      </c>
      <c r="L17" s="47">
        <f t="shared" si="0"/>
        <v>1.5</v>
      </c>
      <c r="M17" s="18" t="s">
        <v>203</v>
      </c>
      <c r="N17" s="18"/>
      <c r="O17" s="18"/>
      <c r="P17" s="18"/>
      <c r="Q17" s="18"/>
      <c r="R17" s="20" t="s">
        <v>196</v>
      </c>
      <c r="S17" s="23">
        <v>0.5</v>
      </c>
      <c r="T17" s="23">
        <v>1</v>
      </c>
      <c r="U17" s="23">
        <v>0</v>
      </c>
      <c r="V17" s="49">
        <f t="shared" si="1"/>
        <v>0</v>
      </c>
      <c r="W17" s="49">
        <v>0</v>
      </c>
      <c r="X17" s="18">
        <f t="shared" si="2"/>
        <v>0</v>
      </c>
      <c r="Y17" s="23">
        <f t="shared" si="8"/>
        <v>0</v>
      </c>
      <c r="Z17" s="23">
        <v>0</v>
      </c>
      <c r="AA17" s="18">
        <v>0</v>
      </c>
      <c r="AB17" s="23">
        <f t="shared" si="3"/>
        <v>0</v>
      </c>
      <c r="AC17" s="23">
        <v>0</v>
      </c>
      <c r="AD17" s="18">
        <f t="shared" si="4"/>
        <v>0</v>
      </c>
      <c r="AE17" s="18">
        <v>0</v>
      </c>
      <c r="AF17" s="18">
        <f t="shared" si="5"/>
        <v>0</v>
      </c>
      <c r="AG17" s="18">
        <f t="shared" si="6"/>
        <v>0</v>
      </c>
      <c r="AH17" s="49">
        <v>0</v>
      </c>
      <c r="AI17" s="18">
        <v>0</v>
      </c>
      <c r="AJ17" s="50">
        <f t="shared" si="7"/>
        <v>1.5</v>
      </c>
      <c r="AK17" s="19" t="s">
        <v>201</v>
      </c>
    </row>
    <row r="18" spans="1:37" ht="21" x14ac:dyDescent="0.3">
      <c r="A18" s="24" t="s">
        <v>92</v>
      </c>
      <c r="B18" s="24" t="s">
        <v>93</v>
      </c>
      <c r="C18" s="24" t="s">
        <v>94</v>
      </c>
      <c r="D18" s="24" t="s">
        <v>95</v>
      </c>
      <c r="E18" s="18" t="s">
        <v>161</v>
      </c>
      <c r="F18" s="24"/>
      <c r="G18" s="24"/>
      <c r="H18" s="24">
        <v>647190791</v>
      </c>
      <c r="I18" s="24" t="s">
        <v>176</v>
      </c>
      <c r="J18" s="23" t="s">
        <v>194</v>
      </c>
      <c r="K18" s="46" t="s">
        <v>196</v>
      </c>
      <c r="L18" s="47">
        <f t="shared" si="0"/>
        <v>4.3000000000000007</v>
      </c>
      <c r="M18" s="24" t="s">
        <v>200</v>
      </c>
      <c r="N18" s="24"/>
      <c r="O18" s="24"/>
      <c r="P18" s="24"/>
      <c r="Q18" s="24"/>
      <c r="R18" s="20" t="s">
        <v>195</v>
      </c>
      <c r="S18" s="20">
        <v>0.5</v>
      </c>
      <c r="T18" s="20">
        <v>0</v>
      </c>
      <c r="U18" s="20">
        <v>380</v>
      </c>
      <c r="V18" s="49">
        <f t="shared" si="1"/>
        <v>3.8000000000000003</v>
      </c>
      <c r="W18" s="49">
        <v>0</v>
      </c>
      <c r="X18" s="18">
        <f t="shared" si="2"/>
        <v>0</v>
      </c>
      <c r="Y18" s="23">
        <f t="shared" ref="Y18:Y35" si="9">IF((V18+X18)&gt;=4,4,(V18+X18))</f>
        <v>3.8000000000000003</v>
      </c>
      <c r="Z18" s="23">
        <v>0</v>
      </c>
      <c r="AA18" s="49">
        <v>0</v>
      </c>
      <c r="AB18" s="23">
        <f t="shared" si="3"/>
        <v>0</v>
      </c>
      <c r="AC18" s="23">
        <v>0</v>
      </c>
      <c r="AD18" s="18">
        <f t="shared" si="4"/>
        <v>0</v>
      </c>
      <c r="AE18" s="18">
        <v>0</v>
      </c>
      <c r="AF18" s="18">
        <f t="shared" si="5"/>
        <v>0</v>
      </c>
      <c r="AG18" s="18">
        <f t="shared" si="6"/>
        <v>0</v>
      </c>
      <c r="AH18" s="49">
        <v>0</v>
      </c>
      <c r="AI18" s="18">
        <v>0</v>
      </c>
      <c r="AJ18" s="50">
        <f t="shared" si="7"/>
        <v>4.3000000000000007</v>
      </c>
      <c r="AK18" t="s">
        <v>201</v>
      </c>
    </row>
    <row r="19" spans="1:37" ht="21" x14ac:dyDescent="0.3">
      <c r="A19" s="24" t="s">
        <v>96</v>
      </c>
      <c r="B19" s="24" t="s">
        <v>97</v>
      </c>
      <c r="C19" s="24" t="s">
        <v>98</v>
      </c>
      <c r="D19" s="24" t="s">
        <v>99</v>
      </c>
      <c r="E19" s="18" t="s">
        <v>161</v>
      </c>
      <c r="F19" s="24"/>
      <c r="G19" s="24"/>
      <c r="H19" s="24">
        <v>615436814</v>
      </c>
      <c r="I19" s="24" t="s">
        <v>177</v>
      </c>
      <c r="J19" s="23" t="s">
        <v>194</v>
      </c>
      <c r="K19" s="46" t="s">
        <v>196</v>
      </c>
      <c r="L19" s="47">
        <f t="shared" si="0"/>
        <v>1.5</v>
      </c>
      <c r="M19" s="24" t="s">
        <v>203</v>
      </c>
      <c r="N19" s="24"/>
      <c r="O19" s="24"/>
      <c r="P19" s="24"/>
      <c r="Q19" s="24"/>
      <c r="R19" s="20" t="s">
        <v>196</v>
      </c>
      <c r="S19" s="20">
        <v>0.5</v>
      </c>
      <c r="T19" s="20">
        <v>1</v>
      </c>
      <c r="U19" s="53"/>
      <c r="V19" s="49">
        <f t="shared" si="1"/>
        <v>0</v>
      </c>
      <c r="W19" s="49">
        <v>0</v>
      </c>
      <c r="X19" s="18">
        <f t="shared" si="2"/>
        <v>0</v>
      </c>
      <c r="Y19" s="23">
        <f t="shared" si="9"/>
        <v>0</v>
      </c>
      <c r="Z19" s="23">
        <v>0</v>
      </c>
      <c r="AA19" s="49">
        <v>0</v>
      </c>
      <c r="AB19" s="23">
        <f t="shared" si="3"/>
        <v>0</v>
      </c>
      <c r="AC19" s="23">
        <v>0</v>
      </c>
      <c r="AD19" s="18">
        <f t="shared" si="4"/>
        <v>0</v>
      </c>
      <c r="AE19" s="18">
        <v>0</v>
      </c>
      <c r="AF19" s="18">
        <f t="shared" si="5"/>
        <v>0</v>
      </c>
      <c r="AG19" s="18">
        <f t="shared" si="6"/>
        <v>0</v>
      </c>
      <c r="AH19" s="49">
        <v>0</v>
      </c>
      <c r="AI19" s="18">
        <v>0</v>
      </c>
      <c r="AJ19" s="50">
        <f t="shared" si="7"/>
        <v>1.5</v>
      </c>
      <c r="AK19" t="s">
        <v>204</v>
      </c>
    </row>
    <row r="20" spans="1:37" ht="21" x14ac:dyDescent="0.3">
      <c r="A20" s="24" t="s">
        <v>100</v>
      </c>
      <c r="B20" s="24" t="s">
        <v>101</v>
      </c>
      <c r="C20" s="24" t="s">
        <v>102</v>
      </c>
      <c r="D20" s="24" t="s">
        <v>103</v>
      </c>
      <c r="E20" s="18" t="s">
        <v>161</v>
      </c>
      <c r="F20" s="24"/>
      <c r="G20" s="24"/>
      <c r="H20" s="24">
        <v>663567648</v>
      </c>
      <c r="I20" s="24" t="s">
        <v>178</v>
      </c>
      <c r="J20" s="23" t="s">
        <v>194</v>
      </c>
      <c r="K20" s="46" t="s">
        <v>196</v>
      </c>
      <c r="L20" s="47">
        <f t="shared" si="0"/>
        <v>0</v>
      </c>
      <c r="M20" s="24" t="s">
        <v>203</v>
      </c>
      <c r="N20" s="24"/>
      <c r="O20" s="24"/>
      <c r="P20" s="24"/>
      <c r="Q20" s="24"/>
      <c r="R20" s="20" t="s">
        <v>196</v>
      </c>
      <c r="S20" s="20">
        <v>0</v>
      </c>
      <c r="T20" s="20">
        <v>0</v>
      </c>
      <c r="U20" s="20">
        <v>0</v>
      </c>
      <c r="V20" s="49">
        <f t="shared" si="1"/>
        <v>0</v>
      </c>
      <c r="W20" s="49">
        <v>0</v>
      </c>
      <c r="X20" s="18">
        <f t="shared" si="2"/>
        <v>0</v>
      </c>
      <c r="Y20" s="23">
        <f t="shared" si="9"/>
        <v>0</v>
      </c>
      <c r="Z20" s="23">
        <v>0</v>
      </c>
      <c r="AA20" s="49">
        <v>0</v>
      </c>
      <c r="AB20" s="23">
        <f t="shared" si="3"/>
        <v>0</v>
      </c>
      <c r="AC20" s="23">
        <v>0</v>
      </c>
      <c r="AD20" s="18">
        <f t="shared" si="4"/>
        <v>0</v>
      </c>
      <c r="AE20" s="18">
        <v>0</v>
      </c>
      <c r="AF20" s="18">
        <f t="shared" si="5"/>
        <v>0</v>
      </c>
      <c r="AG20" s="18">
        <f t="shared" si="6"/>
        <v>0</v>
      </c>
      <c r="AH20" s="49">
        <v>0</v>
      </c>
      <c r="AI20" s="18">
        <v>0</v>
      </c>
      <c r="AJ20" s="50">
        <f t="shared" si="7"/>
        <v>0</v>
      </c>
      <c r="AK20" s="19" t="s">
        <v>207</v>
      </c>
    </row>
    <row r="21" spans="1:37" ht="21" x14ac:dyDescent="0.3">
      <c r="A21" s="24" t="s">
        <v>104</v>
      </c>
      <c r="B21" s="24" t="s">
        <v>105</v>
      </c>
      <c r="C21" s="24" t="s">
        <v>106</v>
      </c>
      <c r="D21" s="24" t="s">
        <v>107</v>
      </c>
      <c r="E21" s="18" t="s">
        <v>161</v>
      </c>
      <c r="F21" s="24"/>
      <c r="G21" s="24"/>
      <c r="H21" s="24">
        <v>690709327</v>
      </c>
      <c r="I21" s="24" t="s">
        <v>179</v>
      </c>
      <c r="J21" s="23" t="s">
        <v>194</v>
      </c>
      <c r="K21" s="46" t="s">
        <v>196</v>
      </c>
      <c r="L21" s="47">
        <f t="shared" si="0"/>
        <v>0</v>
      </c>
      <c r="M21" s="24" t="s">
        <v>203</v>
      </c>
      <c r="N21" s="24"/>
      <c r="O21" s="24"/>
      <c r="P21" s="24"/>
      <c r="Q21" s="24"/>
      <c r="R21" s="20" t="s">
        <v>196</v>
      </c>
      <c r="S21" s="20">
        <v>0</v>
      </c>
      <c r="T21" s="20">
        <v>0</v>
      </c>
      <c r="U21" s="20">
        <v>0</v>
      </c>
      <c r="V21" s="49">
        <f t="shared" si="1"/>
        <v>0</v>
      </c>
      <c r="W21" s="49">
        <v>0</v>
      </c>
      <c r="X21" s="18">
        <f t="shared" si="2"/>
        <v>0</v>
      </c>
      <c r="Y21" s="23">
        <f t="shared" si="9"/>
        <v>0</v>
      </c>
      <c r="Z21" s="23">
        <v>0</v>
      </c>
      <c r="AA21" s="49">
        <v>0</v>
      </c>
      <c r="AB21" s="23">
        <f t="shared" si="3"/>
        <v>0</v>
      </c>
      <c r="AC21" s="23">
        <v>0</v>
      </c>
      <c r="AD21" s="18">
        <f t="shared" si="4"/>
        <v>0</v>
      </c>
      <c r="AE21" s="18">
        <v>0</v>
      </c>
      <c r="AF21" s="18">
        <f t="shared" si="5"/>
        <v>0</v>
      </c>
      <c r="AG21" s="18">
        <f t="shared" si="6"/>
        <v>0</v>
      </c>
      <c r="AH21" s="49">
        <v>0</v>
      </c>
      <c r="AI21" s="18">
        <v>0</v>
      </c>
      <c r="AJ21" s="50">
        <f t="shared" si="7"/>
        <v>0</v>
      </c>
      <c r="AK21" s="19" t="s">
        <v>199</v>
      </c>
    </row>
    <row r="22" spans="1:37" ht="21" x14ac:dyDescent="0.3">
      <c r="A22" s="24" t="s">
        <v>108</v>
      </c>
      <c r="B22" s="24" t="s">
        <v>109</v>
      </c>
      <c r="C22" s="24" t="s">
        <v>110</v>
      </c>
      <c r="D22" s="24" t="s">
        <v>49</v>
      </c>
      <c r="E22" s="18" t="s">
        <v>161</v>
      </c>
      <c r="F22" s="24"/>
      <c r="G22" s="24"/>
      <c r="H22" s="24">
        <v>620923340</v>
      </c>
      <c r="I22" s="24" t="s">
        <v>180</v>
      </c>
      <c r="J22" s="23" t="s">
        <v>194</v>
      </c>
      <c r="K22" s="46" t="s">
        <v>196</v>
      </c>
      <c r="L22" s="47">
        <f t="shared" si="0"/>
        <v>0</v>
      </c>
      <c r="M22" s="24" t="s">
        <v>203</v>
      </c>
      <c r="N22" s="24"/>
      <c r="O22" s="24"/>
      <c r="P22" s="24"/>
      <c r="Q22" s="24"/>
      <c r="R22" s="20" t="s">
        <v>196</v>
      </c>
      <c r="S22" s="20">
        <v>0</v>
      </c>
      <c r="T22" s="20">
        <v>0</v>
      </c>
      <c r="U22" s="20">
        <v>0</v>
      </c>
      <c r="V22" s="49">
        <f t="shared" si="1"/>
        <v>0</v>
      </c>
      <c r="W22" s="49">
        <v>0</v>
      </c>
      <c r="X22" s="18">
        <f t="shared" si="2"/>
        <v>0</v>
      </c>
      <c r="Y22" s="23">
        <f t="shared" si="9"/>
        <v>0</v>
      </c>
      <c r="Z22" s="23">
        <v>0</v>
      </c>
      <c r="AA22" s="49">
        <v>0</v>
      </c>
      <c r="AB22" s="23">
        <f t="shared" si="3"/>
        <v>0</v>
      </c>
      <c r="AC22" s="23">
        <v>0</v>
      </c>
      <c r="AD22" s="18">
        <f t="shared" si="4"/>
        <v>0</v>
      </c>
      <c r="AE22" s="18">
        <v>0</v>
      </c>
      <c r="AF22" s="18">
        <f t="shared" si="5"/>
        <v>0</v>
      </c>
      <c r="AG22" s="18">
        <f t="shared" si="6"/>
        <v>0</v>
      </c>
      <c r="AH22" s="49">
        <v>0</v>
      </c>
      <c r="AI22" s="18">
        <v>0</v>
      </c>
      <c r="AJ22" s="50">
        <f t="shared" si="7"/>
        <v>0</v>
      </c>
      <c r="AK22" s="19" t="s">
        <v>199</v>
      </c>
    </row>
    <row r="23" spans="1:37" ht="21" x14ac:dyDescent="0.3">
      <c r="A23" s="24" t="s">
        <v>111</v>
      </c>
      <c r="B23" s="24" t="s">
        <v>112</v>
      </c>
      <c r="C23" s="24" t="s">
        <v>113</v>
      </c>
      <c r="D23" s="24" t="s">
        <v>114</v>
      </c>
      <c r="E23" s="18" t="s">
        <v>161</v>
      </c>
      <c r="F23" s="24"/>
      <c r="G23" s="24"/>
      <c r="H23" s="24">
        <v>637561627</v>
      </c>
      <c r="I23" s="24" t="s">
        <v>181</v>
      </c>
      <c r="J23" s="23" t="s">
        <v>194</v>
      </c>
      <c r="K23" s="46" t="s">
        <v>196</v>
      </c>
      <c r="L23" s="47">
        <f t="shared" si="0"/>
        <v>0</v>
      </c>
      <c r="M23" s="24" t="s">
        <v>203</v>
      </c>
      <c r="N23" s="24"/>
      <c r="O23" s="24"/>
      <c r="P23" s="24"/>
      <c r="Q23" s="24"/>
      <c r="R23" s="20" t="s">
        <v>196</v>
      </c>
      <c r="S23" s="20">
        <v>0</v>
      </c>
      <c r="T23" s="20">
        <v>0</v>
      </c>
      <c r="U23" s="20">
        <v>0</v>
      </c>
      <c r="V23" s="49">
        <f t="shared" si="1"/>
        <v>0</v>
      </c>
      <c r="W23" s="49">
        <v>0</v>
      </c>
      <c r="X23" s="18">
        <f t="shared" si="2"/>
        <v>0</v>
      </c>
      <c r="Y23" s="23">
        <f t="shared" si="9"/>
        <v>0</v>
      </c>
      <c r="Z23" s="23">
        <v>0</v>
      </c>
      <c r="AA23" s="49">
        <v>0</v>
      </c>
      <c r="AB23" s="23">
        <f t="shared" si="3"/>
        <v>0</v>
      </c>
      <c r="AC23" s="23">
        <v>0</v>
      </c>
      <c r="AD23" s="18">
        <f t="shared" si="4"/>
        <v>0</v>
      </c>
      <c r="AE23" s="18">
        <v>0</v>
      </c>
      <c r="AF23" s="18">
        <f t="shared" si="5"/>
        <v>0</v>
      </c>
      <c r="AG23" s="18">
        <f t="shared" si="6"/>
        <v>0</v>
      </c>
      <c r="AH23" s="49">
        <v>0</v>
      </c>
      <c r="AI23" s="18">
        <v>0</v>
      </c>
      <c r="AJ23" s="50">
        <f t="shared" si="7"/>
        <v>0</v>
      </c>
      <c r="AK23" s="19" t="s">
        <v>199</v>
      </c>
    </row>
    <row r="24" spans="1:37" ht="21" x14ac:dyDescent="0.3">
      <c r="A24" s="24" t="s">
        <v>115</v>
      </c>
      <c r="B24" s="24" t="s">
        <v>116</v>
      </c>
      <c r="C24" s="24" t="s">
        <v>117</v>
      </c>
      <c r="D24" s="24" t="s">
        <v>118</v>
      </c>
      <c r="E24" s="18" t="s">
        <v>161</v>
      </c>
      <c r="F24" s="24"/>
      <c r="G24" s="24"/>
      <c r="H24" s="24">
        <v>638296588</v>
      </c>
      <c r="I24" s="24" t="s">
        <v>182</v>
      </c>
      <c r="J24" s="23" t="s">
        <v>194</v>
      </c>
      <c r="K24" s="46" t="s">
        <v>196</v>
      </c>
      <c r="L24" s="47">
        <f t="shared" si="0"/>
        <v>0</v>
      </c>
      <c r="M24" s="24" t="s">
        <v>203</v>
      </c>
      <c r="N24" s="24"/>
      <c r="O24" s="24"/>
      <c r="P24" s="24"/>
      <c r="Q24" s="24"/>
      <c r="R24" s="20" t="s">
        <v>196</v>
      </c>
      <c r="S24" s="20">
        <v>0</v>
      </c>
      <c r="T24" s="20">
        <v>0</v>
      </c>
      <c r="U24" s="20">
        <v>0</v>
      </c>
      <c r="V24" s="49">
        <f t="shared" si="1"/>
        <v>0</v>
      </c>
      <c r="W24" s="49">
        <v>0</v>
      </c>
      <c r="X24" s="18">
        <f t="shared" si="2"/>
        <v>0</v>
      </c>
      <c r="Y24" s="23">
        <f t="shared" si="9"/>
        <v>0</v>
      </c>
      <c r="Z24" s="23">
        <v>0</v>
      </c>
      <c r="AA24" s="49">
        <v>0</v>
      </c>
      <c r="AB24" s="23">
        <f t="shared" si="3"/>
        <v>0</v>
      </c>
      <c r="AC24" s="23">
        <v>0</v>
      </c>
      <c r="AD24" s="18">
        <f t="shared" si="4"/>
        <v>0</v>
      </c>
      <c r="AE24" s="18">
        <v>0</v>
      </c>
      <c r="AF24" s="18">
        <f t="shared" si="5"/>
        <v>0</v>
      </c>
      <c r="AG24" s="18">
        <f t="shared" si="6"/>
        <v>0</v>
      </c>
      <c r="AH24" s="49">
        <v>0</v>
      </c>
      <c r="AI24" s="18">
        <v>0</v>
      </c>
      <c r="AJ24" s="50">
        <f t="shared" si="7"/>
        <v>0</v>
      </c>
      <c r="AK24" s="19" t="s">
        <v>199</v>
      </c>
    </row>
    <row r="25" spans="1:37" ht="21" x14ac:dyDescent="0.3">
      <c r="A25" s="24" t="s">
        <v>119</v>
      </c>
      <c r="B25" s="24" t="s">
        <v>120</v>
      </c>
      <c r="C25" s="24" t="s">
        <v>121</v>
      </c>
      <c r="D25" s="24" t="s">
        <v>95</v>
      </c>
      <c r="E25" s="18" t="s">
        <v>161</v>
      </c>
      <c r="F25" s="24"/>
      <c r="G25" s="24"/>
      <c r="H25" s="24">
        <v>616796879</v>
      </c>
      <c r="I25" s="24" t="s">
        <v>183</v>
      </c>
      <c r="J25" s="23" t="s">
        <v>194</v>
      </c>
      <c r="K25" s="46" t="s">
        <v>196</v>
      </c>
      <c r="L25" s="47">
        <f t="shared" si="0"/>
        <v>0</v>
      </c>
      <c r="M25" s="24" t="s">
        <v>203</v>
      </c>
      <c r="N25" s="24"/>
      <c r="O25" s="24"/>
      <c r="P25" s="24"/>
      <c r="Q25" s="24"/>
      <c r="R25" s="20" t="s">
        <v>196</v>
      </c>
      <c r="S25" s="20">
        <v>0</v>
      </c>
      <c r="T25" s="20">
        <v>0</v>
      </c>
      <c r="U25" s="20">
        <v>0</v>
      </c>
      <c r="V25" s="49">
        <f t="shared" si="1"/>
        <v>0</v>
      </c>
      <c r="W25" s="49">
        <v>0</v>
      </c>
      <c r="X25" s="18">
        <f t="shared" si="2"/>
        <v>0</v>
      </c>
      <c r="Y25" s="23">
        <f t="shared" si="9"/>
        <v>0</v>
      </c>
      <c r="Z25" s="23">
        <v>0</v>
      </c>
      <c r="AA25" s="49">
        <v>0</v>
      </c>
      <c r="AB25" s="23">
        <f t="shared" si="3"/>
        <v>0</v>
      </c>
      <c r="AC25" s="23">
        <v>0</v>
      </c>
      <c r="AD25" s="18">
        <f t="shared" si="4"/>
        <v>0</v>
      </c>
      <c r="AE25" s="18">
        <v>0</v>
      </c>
      <c r="AF25" s="18">
        <f t="shared" si="5"/>
        <v>0</v>
      </c>
      <c r="AG25" s="18">
        <f t="shared" si="6"/>
        <v>0</v>
      </c>
      <c r="AH25" s="49">
        <v>0</v>
      </c>
      <c r="AI25" s="18">
        <v>0</v>
      </c>
      <c r="AJ25" s="50">
        <f t="shared" si="7"/>
        <v>0</v>
      </c>
      <c r="AK25" s="19" t="s">
        <v>199</v>
      </c>
    </row>
    <row r="26" spans="1:37" ht="21" x14ac:dyDescent="0.3">
      <c r="A26" s="24" t="s">
        <v>122</v>
      </c>
      <c r="B26" s="24" t="s">
        <v>123</v>
      </c>
      <c r="C26" s="24" t="s">
        <v>124</v>
      </c>
      <c r="D26" s="24"/>
      <c r="E26" s="18" t="s">
        <v>161</v>
      </c>
      <c r="F26" s="24"/>
      <c r="G26" s="24"/>
      <c r="H26" s="24">
        <v>647995418</v>
      </c>
      <c r="I26" s="24" t="s">
        <v>184</v>
      </c>
      <c r="J26" s="23" t="s">
        <v>194</v>
      </c>
      <c r="K26" s="46" t="s">
        <v>196</v>
      </c>
      <c r="L26" s="47">
        <f t="shared" si="0"/>
        <v>0</v>
      </c>
      <c r="M26" s="24" t="s">
        <v>203</v>
      </c>
      <c r="N26" s="24"/>
      <c r="O26" s="24"/>
      <c r="P26" s="24"/>
      <c r="Q26" s="24"/>
      <c r="R26" s="20" t="s">
        <v>196</v>
      </c>
      <c r="S26" s="20">
        <v>0</v>
      </c>
      <c r="T26" s="20">
        <v>0</v>
      </c>
      <c r="U26" s="20">
        <v>0</v>
      </c>
      <c r="V26" s="49">
        <f t="shared" si="1"/>
        <v>0</v>
      </c>
      <c r="W26" s="49">
        <v>0</v>
      </c>
      <c r="X26" s="18">
        <f t="shared" si="2"/>
        <v>0</v>
      </c>
      <c r="Y26" s="23">
        <f t="shared" si="9"/>
        <v>0</v>
      </c>
      <c r="Z26" s="23">
        <v>0</v>
      </c>
      <c r="AA26" s="49">
        <v>0</v>
      </c>
      <c r="AB26" s="23">
        <f t="shared" si="3"/>
        <v>0</v>
      </c>
      <c r="AC26" s="23">
        <v>0</v>
      </c>
      <c r="AD26" s="18">
        <f t="shared" si="4"/>
        <v>0</v>
      </c>
      <c r="AE26" s="18">
        <v>0</v>
      </c>
      <c r="AF26" s="18">
        <f t="shared" si="5"/>
        <v>0</v>
      </c>
      <c r="AG26" s="18">
        <f t="shared" si="6"/>
        <v>0</v>
      </c>
      <c r="AH26" s="49">
        <v>0</v>
      </c>
      <c r="AI26" s="18">
        <v>0</v>
      </c>
      <c r="AJ26" s="50">
        <f t="shared" si="7"/>
        <v>0</v>
      </c>
      <c r="AK26" s="19" t="s">
        <v>199</v>
      </c>
    </row>
    <row r="27" spans="1:37" ht="21" x14ac:dyDescent="0.3">
      <c r="A27" s="24" t="s">
        <v>125</v>
      </c>
      <c r="B27" s="24" t="s">
        <v>126</v>
      </c>
      <c r="C27" s="24" t="s">
        <v>127</v>
      </c>
      <c r="D27" s="24" t="s">
        <v>128</v>
      </c>
      <c r="E27" s="18" t="s">
        <v>161</v>
      </c>
      <c r="F27" s="24"/>
      <c r="G27" s="24"/>
      <c r="H27" s="24">
        <v>661554615</v>
      </c>
      <c r="I27" s="24" t="s">
        <v>185</v>
      </c>
      <c r="J27" s="23" t="s">
        <v>194</v>
      </c>
      <c r="K27" s="46" t="s">
        <v>196</v>
      </c>
      <c r="L27" s="47">
        <f t="shared" si="0"/>
        <v>31.5</v>
      </c>
      <c r="M27" s="24" t="s">
        <v>203</v>
      </c>
      <c r="N27" s="24"/>
      <c r="O27" s="24"/>
      <c r="P27" s="24"/>
      <c r="Q27" s="24"/>
      <c r="R27" s="53" t="s">
        <v>196</v>
      </c>
      <c r="S27" s="53">
        <v>0.5</v>
      </c>
      <c r="T27" s="53">
        <v>1</v>
      </c>
      <c r="U27" s="53">
        <v>0</v>
      </c>
      <c r="V27" s="49">
        <f t="shared" si="1"/>
        <v>0</v>
      </c>
      <c r="W27" s="49">
        <v>0</v>
      </c>
      <c r="X27" s="18">
        <f t="shared" si="2"/>
        <v>0</v>
      </c>
      <c r="Y27" s="23">
        <f t="shared" si="9"/>
        <v>0</v>
      </c>
      <c r="Z27" s="23">
        <v>0</v>
      </c>
      <c r="AA27" s="49">
        <v>0</v>
      </c>
      <c r="AB27" s="23">
        <f t="shared" si="3"/>
        <v>0</v>
      </c>
      <c r="AC27" s="23">
        <v>0</v>
      </c>
      <c r="AD27" s="18">
        <f t="shared" si="4"/>
        <v>0</v>
      </c>
      <c r="AE27" s="18">
        <v>0</v>
      </c>
      <c r="AF27" s="18">
        <f t="shared" si="5"/>
        <v>0</v>
      </c>
      <c r="AG27" s="18">
        <f t="shared" si="6"/>
        <v>0</v>
      </c>
      <c r="AH27" s="24">
        <v>181.63300000000001</v>
      </c>
      <c r="AI27" s="24">
        <v>30</v>
      </c>
      <c r="AJ27" s="50">
        <f t="shared" si="7"/>
        <v>31.5</v>
      </c>
      <c r="AK27" s="19" t="s">
        <v>208</v>
      </c>
    </row>
    <row r="28" spans="1:37" s="19" customFormat="1" ht="21" x14ac:dyDescent="0.3">
      <c r="A28" s="18" t="s">
        <v>129</v>
      </c>
      <c r="B28" s="18" t="s">
        <v>130</v>
      </c>
      <c r="C28" s="18" t="s">
        <v>131</v>
      </c>
      <c r="D28" s="18" t="s">
        <v>132</v>
      </c>
      <c r="E28" s="18" t="s">
        <v>161</v>
      </c>
      <c r="F28" s="18"/>
      <c r="G28" s="18"/>
      <c r="H28" s="18">
        <v>675816858</v>
      </c>
      <c r="I28" s="18" t="s">
        <v>186</v>
      </c>
      <c r="J28" s="23" t="s">
        <v>194</v>
      </c>
      <c r="K28" s="23" t="s">
        <v>195</v>
      </c>
      <c r="L28" s="47">
        <f t="shared" si="0"/>
        <v>32.5</v>
      </c>
      <c r="M28" s="18"/>
      <c r="N28" s="18"/>
      <c r="O28" s="18"/>
      <c r="P28" s="18"/>
      <c r="Q28" s="18"/>
      <c r="R28" s="23" t="s">
        <v>195</v>
      </c>
      <c r="S28" s="23">
        <v>1</v>
      </c>
      <c r="T28" s="23">
        <v>1</v>
      </c>
      <c r="U28" s="23">
        <v>0</v>
      </c>
      <c r="V28" s="49">
        <f t="shared" si="1"/>
        <v>0</v>
      </c>
      <c r="W28" s="49">
        <v>0</v>
      </c>
      <c r="X28" s="18">
        <f t="shared" si="2"/>
        <v>0</v>
      </c>
      <c r="Y28" s="23">
        <f t="shared" si="9"/>
        <v>0</v>
      </c>
      <c r="Z28" s="18">
        <v>0.5</v>
      </c>
      <c r="AA28" s="49">
        <v>0</v>
      </c>
      <c r="AB28" s="23">
        <f t="shared" si="3"/>
        <v>0</v>
      </c>
      <c r="AC28" s="23">
        <v>0</v>
      </c>
      <c r="AD28" s="18">
        <f t="shared" si="4"/>
        <v>0</v>
      </c>
      <c r="AE28" s="18">
        <v>0</v>
      </c>
      <c r="AF28" s="18">
        <f t="shared" si="5"/>
        <v>0</v>
      </c>
      <c r="AG28" s="18">
        <f t="shared" si="6"/>
        <v>0</v>
      </c>
      <c r="AH28" s="18">
        <v>3481</v>
      </c>
      <c r="AI28" s="18">
        <v>30</v>
      </c>
      <c r="AJ28" s="50">
        <f t="shared" si="7"/>
        <v>32.5</v>
      </c>
    </row>
    <row r="29" spans="1:37" ht="21" x14ac:dyDescent="0.3">
      <c r="A29" s="24" t="s">
        <v>133</v>
      </c>
      <c r="B29" s="24" t="s">
        <v>134</v>
      </c>
      <c r="C29" s="24" t="s">
        <v>135</v>
      </c>
      <c r="D29" s="24" t="s">
        <v>136</v>
      </c>
      <c r="E29" s="18" t="s">
        <v>161</v>
      </c>
      <c r="F29" s="24"/>
      <c r="G29" s="24"/>
      <c r="H29" s="24">
        <v>686623342</v>
      </c>
      <c r="I29" s="24" t="s">
        <v>187</v>
      </c>
      <c r="J29" s="23" t="s">
        <v>194</v>
      </c>
      <c r="K29" s="46" t="s">
        <v>196</v>
      </c>
      <c r="L29" s="47">
        <f t="shared" si="0"/>
        <v>20.8</v>
      </c>
      <c r="M29" s="24" t="s">
        <v>203</v>
      </c>
      <c r="N29" s="24"/>
      <c r="O29" s="24"/>
      <c r="P29" s="24"/>
      <c r="Q29" s="24"/>
      <c r="R29" s="53" t="s">
        <v>196</v>
      </c>
      <c r="S29" s="53">
        <v>0.5</v>
      </c>
      <c r="T29" s="20">
        <v>0</v>
      </c>
      <c r="U29" s="20">
        <v>0</v>
      </c>
      <c r="V29" s="49">
        <f t="shared" si="1"/>
        <v>0</v>
      </c>
      <c r="W29" s="49">
        <v>0</v>
      </c>
      <c r="X29" s="18">
        <f t="shared" si="2"/>
        <v>0</v>
      </c>
      <c r="Y29" s="23">
        <f t="shared" si="9"/>
        <v>0</v>
      </c>
      <c r="Z29" s="23">
        <v>0</v>
      </c>
      <c r="AA29" s="49">
        <v>0</v>
      </c>
      <c r="AB29" s="23">
        <f t="shared" si="3"/>
        <v>0</v>
      </c>
      <c r="AC29" s="23">
        <v>0</v>
      </c>
      <c r="AD29" s="18">
        <f t="shared" si="4"/>
        <v>0</v>
      </c>
      <c r="AE29" s="18">
        <v>0</v>
      </c>
      <c r="AF29" s="18">
        <f t="shared" si="5"/>
        <v>0</v>
      </c>
      <c r="AG29" s="18">
        <f t="shared" si="6"/>
        <v>0</v>
      </c>
      <c r="AH29" s="24">
        <v>101.5</v>
      </c>
      <c r="AI29" s="24">
        <v>20.3</v>
      </c>
      <c r="AJ29" s="50">
        <f t="shared" si="7"/>
        <v>20.8</v>
      </c>
      <c r="AK29" s="19" t="s">
        <v>209</v>
      </c>
    </row>
    <row r="30" spans="1:37" s="19" customFormat="1" ht="21" x14ac:dyDescent="0.3">
      <c r="A30" s="18" t="s">
        <v>137</v>
      </c>
      <c r="B30" s="18" t="s">
        <v>138</v>
      </c>
      <c r="C30" s="18" t="s">
        <v>139</v>
      </c>
      <c r="D30" s="18" t="s">
        <v>140</v>
      </c>
      <c r="E30" s="18" t="s">
        <v>161</v>
      </c>
      <c r="F30" s="18"/>
      <c r="G30" s="18"/>
      <c r="H30" s="18">
        <v>687676381</v>
      </c>
      <c r="I30" s="18" t="s">
        <v>188</v>
      </c>
      <c r="J30" s="23" t="s">
        <v>194</v>
      </c>
      <c r="K30" s="46" t="s">
        <v>196</v>
      </c>
      <c r="L30" s="47">
        <f t="shared" si="0"/>
        <v>32.5</v>
      </c>
      <c r="M30" s="18" t="s">
        <v>200</v>
      </c>
      <c r="N30" s="18"/>
      <c r="O30" s="18"/>
      <c r="P30" s="18"/>
      <c r="Q30" s="18"/>
      <c r="R30" s="23" t="s">
        <v>196</v>
      </c>
      <c r="S30" s="23">
        <v>0</v>
      </c>
      <c r="T30" s="23">
        <v>1</v>
      </c>
      <c r="U30" s="23">
        <v>150</v>
      </c>
      <c r="V30" s="49">
        <f>(U30/10)*0.1</f>
        <v>1.5</v>
      </c>
      <c r="W30" s="49">
        <v>0</v>
      </c>
      <c r="X30" s="18">
        <f t="shared" si="2"/>
        <v>0</v>
      </c>
      <c r="Y30" s="23">
        <f t="shared" si="9"/>
        <v>1.5</v>
      </c>
      <c r="Z30" s="23">
        <v>0</v>
      </c>
      <c r="AA30" s="49">
        <v>0</v>
      </c>
      <c r="AB30" s="23">
        <f t="shared" si="3"/>
        <v>0</v>
      </c>
      <c r="AC30" s="23">
        <v>0</v>
      </c>
      <c r="AD30" s="18">
        <f t="shared" si="4"/>
        <v>0</v>
      </c>
      <c r="AE30" s="18">
        <v>0</v>
      </c>
      <c r="AF30" s="18">
        <f t="shared" si="5"/>
        <v>0</v>
      </c>
      <c r="AG30" s="18">
        <f t="shared" si="6"/>
        <v>0</v>
      </c>
      <c r="AH30" s="18">
        <v>171</v>
      </c>
      <c r="AI30" s="18">
        <v>30</v>
      </c>
      <c r="AJ30" s="50">
        <f t="shared" si="7"/>
        <v>32.5</v>
      </c>
      <c r="AK30" s="19" t="s">
        <v>210</v>
      </c>
    </row>
    <row r="31" spans="1:37" ht="21" x14ac:dyDescent="0.3">
      <c r="A31" s="24" t="s">
        <v>141</v>
      </c>
      <c r="B31" s="24" t="s">
        <v>142</v>
      </c>
      <c r="C31" s="24" t="s">
        <v>143</v>
      </c>
      <c r="D31" s="24" t="s">
        <v>144</v>
      </c>
      <c r="E31" s="18" t="s">
        <v>161</v>
      </c>
      <c r="F31" s="24"/>
      <c r="G31" s="24"/>
      <c r="H31" s="24">
        <v>637136002</v>
      </c>
      <c r="I31" s="24" t="s">
        <v>189</v>
      </c>
      <c r="J31" s="23" t="s">
        <v>194</v>
      </c>
      <c r="K31" s="46" t="s">
        <v>196</v>
      </c>
      <c r="L31" s="47">
        <f t="shared" si="0"/>
        <v>1</v>
      </c>
      <c r="M31" s="24" t="s">
        <v>203</v>
      </c>
      <c r="N31" s="24"/>
      <c r="O31" s="24"/>
      <c r="P31" s="24"/>
      <c r="Q31" s="24"/>
      <c r="R31" s="53" t="s">
        <v>196</v>
      </c>
      <c r="S31" s="53">
        <v>0</v>
      </c>
      <c r="T31" s="53">
        <v>1</v>
      </c>
      <c r="U31" s="53">
        <v>0</v>
      </c>
      <c r="V31" s="49">
        <f t="shared" ref="V31:V35" si="10">(U31/10)*0.1</f>
        <v>0</v>
      </c>
      <c r="W31" s="49">
        <v>0</v>
      </c>
      <c r="X31" s="18">
        <f t="shared" si="2"/>
        <v>0</v>
      </c>
      <c r="Y31" s="23">
        <f t="shared" si="9"/>
        <v>0</v>
      </c>
      <c r="Z31" s="23">
        <v>0</v>
      </c>
      <c r="AA31" s="49">
        <v>0</v>
      </c>
      <c r="AB31" s="23">
        <f t="shared" si="3"/>
        <v>0</v>
      </c>
      <c r="AC31" s="23">
        <v>0</v>
      </c>
      <c r="AD31" s="18">
        <f t="shared" si="4"/>
        <v>0</v>
      </c>
      <c r="AE31" s="18">
        <v>0</v>
      </c>
      <c r="AF31" s="18">
        <f t="shared" si="5"/>
        <v>0</v>
      </c>
      <c r="AG31" s="18">
        <f t="shared" si="6"/>
        <v>0</v>
      </c>
      <c r="AH31" s="24">
        <v>0</v>
      </c>
      <c r="AI31" s="24">
        <v>0</v>
      </c>
      <c r="AJ31" s="50">
        <f t="shared" si="7"/>
        <v>1</v>
      </c>
      <c r="AK31" s="19" t="s">
        <v>211</v>
      </c>
    </row>
    <row r="32" spans="1:37" ht="21" x14ac:dyDescent="0.3">
      <c r="A32" s="24" t="s">
        <v>145</v>
      </c>
      <c r="B32" s="24" t="s">
        <v>146</v>
      </c>
      <c r="C32" s="24" t="s">
        <v>147</v>
      </c>
      <c r="D32" s="24" t="s">
        <v>148</v>
      </c>
      <c r="E32" s="18" t="s">
        <v>161</v>
      </c>
      <c r="F32" s="24"/>
      <c r="G32" s="24"/>
      <c r="H32" s="24">
        <v>699913407</v>
      </c>
      <c r="I32" s="24" t="s">
        <v>190</v>
      </c>
      <c r="J32" s="23" t="s">
        <v>194</v>
      </c>
      <c r="K32" s="46" t="s">
        <v>196</v>
      </c>
      <c r="L32" s="47">
        <f t="shared" si="0"/>
        <v>0</v>
      </c>
      <c r="M32" s="24" t="s">
        <v>200</v>
      </c>
      <c r="N32" s="24"/>
      <c r="O32" s="24"/>
      <c r="P32" s="24"/>
      <c r="Q32" s="24"/>
      <c r="R32" s="23" t="s">
        <v>196</v>
      </c>
      <c r="S32" s="23">
        <v>0</v>
      </c>
      <c r="T32" s="23">
        <v>0</v>
      </c>
      <c r="U32" s="23">
        <v>0</v>
      </c>
      <c r="V32" s="49">
        <f t="shared" si="10"/>
        <v>0</v>
      </c>
      <c r="W32" s="49">
        <v>0</v>
      </c>
      <c r="X32" s="18">
        <f t="shared" si="2"/>
        <v>0</v>
      </c>
      <c r="Y32" s="23">
        <f t="shared" si="9"/>
        <v>0</v>
      </c>
      <c r="Z32" s="23">
        <v>0</v>
      </c>
      <c r="AA32" s="49">
        <v>0</v>
      </c>
      <c r="AB32" s="23">
        <f t="shared" si="3"/>
        <v>0</v>
      </c>
      <c r="AC32" s="23">
        <v>0</v>
      </c>
      <c r="AD32" s="18">
        <f t="shared" si="4"/>
        <v>0</v>
      </c>
      <c r="AE32" s="18">
        <v>0</v>
      </c>
      <c r="AF32" s="18">
        <f t="shared" si="5"/>
        <v>0</v>
      </c>
      <c r="AG32" s="18">
        <f t="shared" si="6"/>
        <v>0</v>
      </c>
      <c r="AH32" s="18">
        <v>0</v>
      </c>
      <c r="AI32" s="18">
        <v>0</v>
      </c>
      <c r="AJ32" s="50">
        <f t="shared" si="7"/>
        <v>0</v>
      </c>
      <c r="AK32" s="19" t="s">
        <v>201</v>
      </c>
    </row>
    <row r="33" spans="1:37" ht="21" x14ac:dyDescent="0.3">
      <c r="A33" s="24" t="s">
        <v>149</v>
      </c>
      <c r="B33" s="24" t="s">
        <v>150</v>
      </c>
      <c r="C33" s="24" t="s">
        <v>151</v>
      </c>
      <c r="D33" s="24" t="s">
        <v>152</v>
      </c>
      <c r="E33" s="18" t="s">
        <v>161</v>
      </c>
      <c r="F33" s="24"/>
      <c r="G33" s="24"/>
      <c r="H33" s="24">
        <v>660473328</v>
      </c>
      <c r="I33" s="24" t="s">
        <v>191</v>
      </c>
      <c r="J33" s="23" t="s">
        <v>194</v>
      </c>
      <c r="K33" s="46" t="s">
        <v>196</v>
      </c>
      <c r="L33" s="47">
        <f t="shared" si="0"/>
        <v>4</v>
      </c>
      <c r="M33" s="24" t="s">
        <v>203</v>
      </c>
      <c r="N33" s="24"/>
      <c r="O33" s="24"/>
      <c r="P33" s="24"/>
      <c r="Q33" s="24"/>
      <c r="R33" s="53" t="s">
        <v>195</v>
      </c>
      <c r="S33" s="53">
        <v>0</v>
      </c>
      <c r="T33" s="53">
        <v>0</v>
      </c>
      <c r="U33" s="53">
        <v>900</v>
      </c>
      <c r="V33" s="49">
        <f t="shared" si="10"/>
        <v>9</v>
      </c>
      <c r="W33" s="49">
        <v>0</v>
      </c>
      <c r="X33" s="18">
        <f t="shared" si="2"/>
        <v>0</v>
      </c>
      <c r="Y33" s="23">
        <f t="shared" si="9"/>
        <v>4</v>
      </c>
      <c r="Z33" s="23">
        <v>0</v>
      </c>
      <c r="AA33" s="49">
        <v>0</v>
      </c>
      <c r="AB33" s="23">
        <f t="shared" si="3"/>
        <v>0</v>
      </c>
      <c r="AC33" s="23">
        <v>0</v>
      </c>
      <c r="AD33" s="18">
        <f t="shared" si="4"/>
        <v>0</v>
      </c>
      <c r="AE33" s="18">
        <v>0</v>
      </c>
      <c r="AF33" s="18">
        <f t="shared" si="5"/>
        <v>0</v>
      </c>
      <c r="AG33" s="18">
        <f t="shared" si="6"/>
        <v>0</v>
      </c>
      <c r="AH33" s="24">
        <v>0</v>
      </c>
      <c r="AI33" s="24">
        <v>0</v>
      </c>
      <c r="AJ33" s="50">
        <f t="shared" si="7"/>
        <v>4</v>
      </c>
      <c r="AK33" s="19" t="s">
        <v>213</v>
      </c>
    </row>
    <row r="34" spans="1:37" ht="21" x14ac:dyDescent="0.3">
      <c r="A34" s="24" t="s">
        <v>153</v>
      </c>
      <c r="B34" s="24" t="s">
        <v>154</v>
      </c>
      <c r="C34" s="24" t="s">
        <v>155</v>
      </c>
      <c r="D34" s="24" t="s">
        <v>156</v>
      </c>
      <c r="E34" s="18" t="s">
        <v>161</v>
      </c>
      <c r="F34" s="24"/>
      <c r="G34" s="24"/>
      <c r="H34" s="24">
        <v>618383532</v>
      </c>
      <c r="I34" s="24" t="s">
        <v>192</v>
      </c>
      <c r="J34" s="23" t="s">
        <v>194</v>
      </c>
      <c r="K34" s="46" t="s">
        <v>196</v>
      </c>
      <c r="L34" s="47">
        <f t="shared" si="0"/>
        <v>2.5</v>
      </c>
      <c r="M34" s="24" t="s">
        <v>203</v>
      </c>
      <c r="N34" s="24"/>
      <c r="O34" s="24"/>
      <c r="P34" s="24"/>
      <c r="Q34" s="24"/>
      <c r="R34" s="53" t="s">
        <v>195</v>
      </c>
      <c r="S34" s="53">
        <v>1</v>
      </c>
      <c r="T34" s="53">
        <v>1</v>
      </c>
      <c r="U34" s="23">
        <v>0</v>
      </c>
      <c r="V34" s="49">
        <f t="shared" si="10"/>
        <v>0</v>
      </c>
      <c r="W34" s="49">
        <v>0</v>
      </c>
      <c r="X34" s="18">
        <f t="shared" si="2"/>
        <v>0</v>
      </c>
      <c r="Y34" s="23">
        <f t="shared" si="9"/>
        <v>0</v>
      </c>
      <c r="Z34" s="24">
        <v>0.5</v>
      </c>
      <c r="AA34" s="49">
        <v>0</v>
      </c>
      <c r="AB34" s="23">
        <f t="shared" si="3"/>
        <v>0</v>
      </c>
      <c r="AC34" s="23">
        <v>0</v>
      </c>
      <c r="AD34" s="18">
        <f t="shared" si="4"/>
        <v>0</v>
      </c>
      <c r="AE34" s="18">
        <v>0</v>
      </c>
      <c r="AF34" s="18">
        <f t="shared" si="5"/>
        <v>0</v>
      </c>
      <c r="AG34" s="18">
        <f t="shared" si="6"/>
        <v>0</v>
      </c>
      <c r="AH34" s="18">
        <v>0</v>
      </c>
      <c r="AI34" s="18">
        <v>0</v>
      </c>
      <c r="AJ34" s="50">
        <f t="shared" si="7"/>
        <v>2.5</v>
      </c>
      <c r="AK34" s="19" t="s">
        <v>212</v>
      </c>
    </row>
    <row r="35" spans="1:37" ht="21" x14ac:dyDescent="0.3">
      <c r="A35" s="24" t="s">
        <v>157</v>
      </c>
      <c r="B35" s="24" t="s">
        <v>158</v>
      </c>
      <c r="C35" s="24" t="s">
        <v>159</v>
      </c>
      <c r="D35" s="24" t="s">
        <v>160</v>
      </c>
      <c r="E35" s="18" t="s">
        <v>161</v>
      </c>
      <c r="F35" s="24"/>
      <c r="G35" s="24"/>
      <c r="H35" s="24">
        <v>695623710</v>
      </c>
      <c r="I35" s="24" t="s">
        <v>193</v>
      </c>
      <c r="J35" s="23" t="s">
        <v>194</v>
      </c>
      <c r="K35" s="46" t="s">
        <v>196</v>
      </c>
      <c r="L35" s="47">
        <f t="shared" si="0"/>
        <v>0</v>
      </c>
      <c r="M35" s="24" t="s">
        <v>203</v>
      </c>
      <c r="N35" s="24"/>
      <c r="O35" s="24"/>
      <c r="P35" s="24"/>
      <c r="Q35" s="24"/>
      <c r="R35" s="53" t="s">
        <v>196</v>
      </c>
      <c r="S35" s="53">
        <v>0</v>
      </c>
      <c r="T35" s="53">
        <v>0</v>
      </c>
      <c r="U35" s="53">
        <v>0</v>
      </c>
      <c r="V35" s="49">
        <f t="shared" si="10"/>
        <v>0</v>
      </c>
      <c r="W35" s="49">
        <v>0</v>
      </c>
      <c r="X35" s="18">
        <f t="shared" si="2"/>
        <v>0</v>
      </c>
      <c r="Y35" s="23">
        <f t="shared" si="9"/>
        <v>0</v>
      </c>
      <c r="Z35" s="23">
        <v>0</v>
      </c>
      <c r="AA35" s="49">
        <v>0</v>
      </c>
      <c r="AB35" s="23">
        <f t="shared" si="3"/>
        <v>0</v>
      </c>
      <c r="AC35" s="23">
        <v>0</v>
      </c>
      <c r="AD35" s="18">
        <f t="shared" si="4"/>
        <v>0</v>
      </c>
      <c r="AE35" s="18">
        <v>0</v>
      </c>
      <c r="AF35" s="18">
        <f t="shared" si="5"/>
        <v>0</v>
      </c>
      <c r="AG35" s="18">
        <f t="shared" si="6"/>
        <v>0</v>
      </c>
      <c r="AH35" s="24">
        <v>0</v>
      </c>
      <c r="AI35" s="24">
        <v>0</v>
      </c>
      <c r="AJ35" s="50">
        <f t="shared" si="7"/>
        <v>0</v>
      </c>
      <c r="AK35" s="19" t="s">
        <v>212</v>
      </c>
    </row>
    <row r="36" spans="1:37" ht="21" x14ac:dyDescent="0.25">
      <c r="AJ36" s="45"/>
    </row>
    <row r="37" spans="1:37" ht="21" x14ac:dyDescent="0.25">
      <c r="AJ37" s="22"/>
    </row>
    <row r="38" spans="1:37" ht="21" x14ac:dyDescent="0.25">
      <c r="AJ38" s="22"/>
    </row>
    <row r="39" spans="1:37" ht="21" x14ac:dyDescent="0.25">
      <c r="AJ39" s="22"/>
    </row>
    <row r="40" spans="1:37" ht="21" x14ac:dyDescent="0.25">
      <c r="AJ40" s="22"/>
    </row>
    <row r="41" spans="1:37" ht="21" x14ac:dyDescent="0.25">
      <c r="AJ41" s="22"/>
    </row>
    <row r="42" spans="1:37" ht="21" x14ac:dyDescent="0.25">
      <c r="AJ42" s="22"/>
    </row>
    <row r="43" spans="1:37" ht="21" x14ac:dyDescent="0.25">
      <c r="AJ43" s="22"/>
    </row>
    <row r="44" spans="1:37" ht="21" x14ac:dyDescent="0.25">
      <c r="AJ44" s="22"/>
    </row>
    <row r="45" spans="1:37" ht="21" x14ac:dyDescent="0.25">
      <c r="AJ45" s="22"/>
    </row>
    <row r="46" spans="1:37" ht="21" x14ac:dyDescent="0.25">
      <c r="AJ46" s="22"/>
    </row>
    <row r="47" spans="1:37" ht="21" x14ac:dyDescent="0.25">
      <c r="AJ47" s="22"/>
    </row>
    <row r="48" spans="1:37" ht="21" x14ac:dyDescent="0.25">
      <c r="AJ48" s="22"/>
    </row>
    <row r="49" spans="36:36" ht="21" x14ac:dyDescent="0.25">
      <c r="AJ49" s="22"/>
    </row>
    <row r="50" spans="36:36" ht="21" x14ac:dyDescent="0.25">
      <c r="AJ50" s="22"/>
    </row>
    <row r="51" spans="36:36" ht="21" x14ac:dyDescent="0.25">
      <c r="AJ51" s="22"/>
    </row>
    <row r="52" spans="36:36" ht="21" x14ac:dyDescent="0.25">
      <c r="AJ52" s="22"/>
    </row>
    <row r="53" spans="36:36" ht="21" x14ac:dyDescent="0.25">
      <c r="AJ53" s="22"/>
    </row>
    <row r="54" spans="36:36" ht="21" x14ac:dyDescent="0.25">
      <c r="AJ54" s="22"/>
    </row>
    <row r="55" spans="36:36" ht="21" x14ac:dyDescent="0.25">
      <c r="AJ55" s="22"/>
    </row>
    <row r="56" spans="36:36" ht="21" x14ac:dyDescent="0.25">
      <c r="AJ56" s="22"/>
    </row>
    <row r="57" spans="36:36" ht="21" x14ac:dyDescent="0.25">
      <c r="AJ57" s="22"/>
    </row>
    <row r="58" spans="36:36" ht="21" x14ac:dyDescent="0.25">
      <c r="AJ58" s="22"/>
    </row>
    <row r="59" spans="36:36" ht="21" x14ac:dyDescent="0.25">
      <c r="AJ59" s="22"/>
    </row>
    <row r="60" spans="36:36" ht="21" x14ac:dyDescent="0.25">
      <c r="AJ60" s="22"/>
    </row>
    <row r="61" spans="36:36" ht="21" x14ac:dyDescent="0.25">
      <c r="AJ61" s="22"/>
    </row>
    <row r="62" spans="36:36" ht="21" x14ac:dyDescent="0.25">
      <c r="AJ62" s="22"/>
    </row>
    <row r="63" spans="36:36" ht="21" x14ac:dyDescent="0.25">
      <c r="AJ63" s="22"/>
    </row>
    <row r="64" spans="36:36" ht="21" x14ac:dyDescent="0.25">
      <c r="AJ64" s="22"/>
    </row>
    <row r="65" spans="36:36" ht="21" x14ac:dyDescent="0.25">
      <c r="AJ65" s="22"/>
    </row>
    <row r="66" spans="36:36" ht="21" x14ac:dyDescent="0.25">
      <c r="AJ66" s="22"/>
    </row>
    <row r="67" spans="36:36" ht="21" x14ac:dyDescent="0.25">
      <c r="AJ67" s="22"/>
    </row>
    <row r="68" spans="36:36" ht="21" x14ac:dyDescent="0.25">
      <c r="AJ68" s="22"/>
    </row>
    <row r="69" spans="36:36" ht="21" x14ac:dyDescent="0.25">
      <c r="AJ69" s="22"/>
    </row>
  </sheetData>
  <sortState xmlns:xlrd2="http://schemas.microsoft.com/office/spreadsheetml/2017/richdata2" ref="A5:AK17">
    <sortCondition descending="1" ref="AJ5:AJ17"/>
  </sortState>
  <mergeCells count="28">
    <mergeCell ref="O2:O4"/>
    <mergeCell ref="J2:J4"/>
    <mergeCell ref="F2:F4"/>
    <mergeCell ref="E2:E4"/>
    <mergeCell ref="G2:G4"/>
    <mergeCell ref="H2:H4"/>
    <mergeCell ref="I2:I4"/>
    <mergeCell ref="A2:A4"/>
    <mergeCell ref="B2:B4"/>
    <mergeCell ref="C2:C4"/>
    <mergeCell ref="D2:D4"/>
    <mergeCell ref="N2:N4"/>
    <mergeCell ref="AC3:AD3"/>
    <mergeCell ref="AA3:AB3"/>
    <mergeCell ref="AH2:AI2"/>
    <mergeCell ref="AJ2:AJ4"/>
    <mergeCell ref="K1:L1"/>
    <mergeCell ref="M1:Q1"/>
    <mergeCell ref="S1:AJ1"/>
    <mergeCell ref="P2:P4"/>
    <mergeCell ref="Q2:Q4"/>
    <mergeCell ref="R2:R4"/>
    <mergeCell ref="AA2:AG2"/>
    <mergeCell ref="Z2:Z4"/>
    <mergeCell ref="U2:Y2"/>
    <mergeCell ref="U3:V3"/>
    <mergeCell ref="W3:X3"/>
    <mergeCell ref="AE3:AF3"/>
  </mergeCells>
  <phoneticPr fontId="10" type="noConversion"/>
  <conditionalFormatting sqref="A5">
    <cfRule type="duplicateValues" dxfId="15" priority="14"/>
  </conditionalFormatting>
  <conditionalFormatting sqref="A6">
    <cfRule type="duplicateValues" dxfId="14" priority="13"/>
  </conditionalFormatting>
  <conditionalFormatting sqref="A7">
    <cfRule type="duplicateValues" dxfId="13" priority="12"/>
  </conditionalFormatting>
  <conditionalFormatting sqref="A8">
    <cfRule type="duplicateValues" dxfId="12" priority="10"/>
  </conditionalFormatting>
  <conditionalFormatting sqref="A9">
    <cfRule type="duplicateValues" dxfId="11" priority="9"/>
  </conditionalFormatting>
  <conditionalFormatting sqref="A10">
    <cfRule type="duplicateValues" dxfId="10" priority="8"/>
  </conditionalFormatting>
  <conditionalFormatting sqref="A11">
    <cfRule type="duplicateValues" dxfId="9" priority="7"/>
  </conditionalFormatting>
  <conditionalFormatting sqref="A12">
    <cfRule type="duplicateValues" dxfId="8" priority="6"/>
  </conditionalFormatting>
  <conditionalFormatting sqref="A13">
    <cfRule type="duplicateValues" dxfId="7" priority="5"/>
  </conditionalFormatting>
  <conditionalFormatting sqref="A14">
    <cfRule type="duplicateValues" dxfId="6" priority="4"/>
  </conditionalFormatting>
  <conditionalFormatting sqref="A15">
    <cfRule type="duplicateValues" dxfId="5" priority="3"/>
  </conditionalFormatting>
  <conditionalFormatting sqref="A16">
    <cfRule type="duplicateValues" dxfId="4" priority="2"/>
  </conditionalFormatting>
  <conditionalFormatting sqref="A17">
    <cfRule type="duplicateValues" dxfId="3" priority="1"/>
  </conditionalFormatting>
  <conditionalFormatting sqref="L5:L35">
    <cfRule type="cellIs" dxfId="2" priority="15" operator="greaterThan">
      <formula>35</formula>
    </cfRule>
  </conditionalFormatting>
  <conditionalFormatting sqref="S5:S16 S18:S26 T20:U26 T29:U29">
    <cfRule type="cellIs" dxfId="1" priority="17" operator="greaterThan">
      <formula>4</formula>
    </cfRule>
  </conditionalFormatting>
  <conditionalFormatting sqref="T5:T16 T18:T19">
    <cfRule type="cellIs" dxfId="0" priority="16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Definitiva</vt:lpstr>
      <vt:lpstr>Plantilla para acta</vt:lpstr>
      <vt:lpstr>Original Comision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GARRIGOS VILLALBA</dc:creator>
  <cp:lastModifiedBy>Reyes Matamala Ortega</cp:lastModifiedBy>
  <dcterms:created xsi:type="dcterms:W3CDTF">2025-02-20T07:48:19Z</dcterms:created>
  <dcterms:modified xsi:type="dcterms:W3CDTF">2025-03-27T11:25:50Z</dcterms:modified>
</cp:coreProperties>
</file>